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Арматура гладкая и круг" sheetId="1" r:id="rId1"/>
    <sheet name="Арматура Рифленная" sheetId="2" r:id="rId2"/>
    <sheet name="Листовой металлопрокат" sheetId="3" r:id="rId3"/>
    <sheet name="Швеллер" sheetId="4" r:id="rId4"/>
    <sheet name="Трубы профильные" sheetId="5" r:id="rId5"/>
    <sheet name="Трубы электросварные " sheetId="6" r:id="rId6"/>
    <sheet name="Уголок Равноплочный" sheetId="8" r:id="rId7"/>
    <sheet name="Полоса и квадрат" sheetId="7" r:id="rId8"/>
    <sheet name="Оцинковка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7" l="1"/>
  <c r="E22" i="7"/>
  <c r="F14" i="7"/>
  <c r="E14" i="7"/>
  <c r="F31" i="8"/>
  <c r="F32" i="8"/>
  <c r="F33" i="8"/>
  <c r="F34" i="8"/>
  <c r="F35" i="8"/>
  <c r="F36" i="8"/>
  <c r="E31" i="8"/>
  <c r="E32" i="8"/>
  <c r="E33" i="8"/>
  <c r="E34" i="8"/>
  <c r="E35" i="8"/>
  <c r="E36" i="8"/>
  <c r="E39" i="1"/>
  <c r="F39" i="1"/>
  <c r="F38" i="1"/>
  <c r="E38" i="1"/>
  <c r="E16" i="1"/>
  <c r="F16" i="1"/>
  <c r="E20" i="4"/>
  <c r="F20" i="4"/>
  <c r="E62" i="6"/>
  <c r="F62" i="6"/>
  <c r="E61" i="6"/>
  <c r="F61" i="6"/>
  <c r="E60" i="6"/>
  <c r="E59" i="6"/>
  <c r="F54" i="6"/>
  <c r="F55" i="6"/>
  <c r="F56" i="6"/>
  <c r="F57" i="6"/>
  <c r="F58" i="6"/>
  <c r="F59" i="6"/>
  <c r="F60" i="6"/>
  <c r="E54" i="6"/>
  <c r="E55" i="6"/>
  <c r="E56" i="6"/>
  <c r="E57" i="6"/>
  <c r="E58" i="6"/>
  <c r="F7" i="6"/>
  <c r="E77" i="5" l="1"/>
  <c r="F77" i="5"/>
  <c r="E53" i="6" l="1"/>
  <c r="F53" i="6"/>
  <c r="E52" i="6"/>
  <c r="F52" i="6"/>
  <c r="E51" i="6"/>
  <c r="F51" i="6"/>
  <c r="F50" i="6"/>
  <c r="E50" i="6"/>
  <c r="E49" i="6"/>
  <c r="F49" i="6"/>
  <c r="E48" i="6"/>
  <c r="F48" i="6"/>
  <c r="E38" i="6"/>
  <c r="F38" i="6"/>
  <c r="F23" i="8"/>
  <c r="F24" i="8"/>
  <c r="E23" i="8"/>
  <c r="E24" i="8"/>
  <c r="F11" i="8"/>
  <c r="E11" i="8"/>
  <c r="F63" i="5"/>
  <c r="E63" i="5"/>
  <c r="E25" i="5"/>
  <c r="F25" i="5"/>
  <c r="F14" i="9" l="1"/>
  <c r="E14" i="9"/>
  <c r="F13" i="9"/>
  <c r="E13" i="9"/>
  <c r="F12" i="9"/>
  <c r="E12" i="9"/>
  <c r="F11" i="9"/>
  <c r="E11" i="9"/>
  <c r="F10" i="9"/>
  <c r="E10" i="9"/>
  <c r="F9" i="9"/>
  <c r="E9" i="9"/>
  <c r="F8" i="9"/>
  <c r="E8" i="9"/>
  <c r="F7" i="9"/>
  <c r="E7" i="9"/>
  <c r="F6" i="9"/>
  <c r="E6" i="9"/>
  <c r="F22" i="1" l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F21" i="7" l="1"/>
  <c r="E21" i="7"/>
  <c r="F20" i="7"/>
  <c r="E20" i="7"/>
  <c r="F19" i="7"/>
  <c r="E19" i="7"/>
  <c r="F18" i="7"/>
  <c r="E18" i="7"/>
  <c r="F17" i="7"/>
  <c r="E17" i="7"/>
  <c r="L11" i="3"/>
  <c r="K11" i="3"/>
  <c r="L10" i="3"/>
  <c r="K10" i="3"/>
  <c r="L9" i="3"/>
  <c r="K9" i="3"/>
  <c r="L8" i="3"/>
  <c r="K8" i="3"/>
  <c r="F48" i="3" l="1"/>
  <c r="E48" i="3"/>
  <c r="F47" i="3"/>
  <c r="E47" i="3"/>
  <c r="F46" i="3"/>
  <c r="E46" i="3"/>
  <c r="F45" i="3"/>
  <c r="E45" i="3"/>
  <c r="F44" i="3"/>
  <c r="E44" i="3"/>
  <c r="F43" i="3"/>
  <c r="E43" i="3"/>
  <c r="F42" i="3"/>
  <c r="E42" i="3"/>
  <c r="F41" i="3"/>
  <c r="E41" i="3"/>
  <c r="F40" i="3"/>
  <c r="E40" i="3"/>
  <c r="F39" i="3"/>
  <c r="E39" i="3"/>
  <c r="F38" i="3"/>
  <c r="E38" i="3"/>
  <c r="F30" i="8" l="1"/>
  <c r="E30" i="8"/>
  <c r="F29" i="8"/>
  <c r="E29" i="8"/>
  <c r="F28" i="8"/>
  <c r="E28" i="8"/>
  <c r="F27" i="8"/>
  <c r="E27" i="8"/>
  <c r="F26" i="8"/>
  <c r="E26" i="8"/>
  <c r="F25" i="8"/>
  <c r="E25" i="8"/>
  <c r="F22" i="8"/>
  <c r="E22" i="8"/>
  <c r="F21" i="8"/>
  <c r="E21" i="8"/>
  <c r="F20" i="8"/>
  <c r="E20" i="8"/>
  <c r="F19" i="8"/>
  <c r="E19" i="8"/>
  <c r="F18" i="8"/>
  <c r="E18" i="8"/>
  <c r="F17" i="8"/>
  <c r="E17" i="8"/>
  <c r="F16" i="8"/>
  <c r="E16" i="8"/>
  <c r="F15" i="8"/>
  <c r="E15" i="8"/>
  <c r="F14" i="8"/>
  <c r="E14" i="8"/>
  <c r="F13" i="8"/>
  <c r="E13" i="8"/>
  <c r="F12" i="8"/>
  <c r="E12" i="8"/>
  <c r="F10" i="8"/>
  <c r="E10" i="8"/>
  <c r="F9" i="8"/>
  <c r="E9" i="8"/>
  <c r="F8" i="8"/>
  <c r="E8" i="8"/>
  <c r="F7" i="8"/>
  <c r="E7" i="8"/>
  <c r="F13" i="7" l="1"/>
  <c r="E13" i="7"/>
  <c r="F12" i="7"/>
  <c r="E12" i="7"/>
  <c r="F11" i="7"/>
  <c r="E11" i="7"/>
  <c r="F10" i="7"/>
  <c r="E10" i="7"/>
  <c r="F9" i="7"/>
  <c r="E9" i="7"/>
  <c r="F8" i="7"/>
  <c r="E8" i="7"/>
  <c r="F7" i="7"/>
  <c r="E7" i="7"/>
  <c r="F47" i="6" l="1"/>
  <c r="E47" i="6"/>
  <c r="F46" i="6"/>
  <c r="E46" i="6"/>
  <c r="F45" i="6"/>
  <c r="E45" i="6"/>
  <c r="F44" i="6"/>
  <c r="E44" i="6"/>
  <c r="F43" i="6"/>
  <c r="E43" i="6"/>
  <c r="F42" i="6"/>
  <c r="E42" i="6"/>
  <c r="F41" i="6"/>
  <c r="E41" i="6"/>
  <c r="F40" i="6"/>
  <c r="E40" i="6"/>
  <c r="F39" i="6"/>
  <c r="E39" i="6"/>
  <c r="F37" i="6"/>
  <c r="E37" i="6"/>
  <c r="F36" i="6"/>
  <c r="E36" i="6"/>
  <c r="F35" i="6"/>
  <c r="E35" i="6"/>
  <c r="F34" i="6"/>
  <c r="E34" i="6"/>
  <c r="F33" i="6"/>
  <c r="E33" i="6"/>
  <c r="F32" i="6"/>
  <c r="E32" i="6"/>
  <c r="F31" i="6"/>
  <c r="E31" i="6"/>
  <c r="F30" i="6"/>
  <c r="E30" i="6"/>
  <c r="F29" i="6"/>
  <c r="E29" i="6"/>
  <c r="F28" i="6"/>
  <c r="E28" i="6"/>
  <c r="F27" i="6"/>
  <c r="E27" i="6"/>
  <c r="F26" i="6"/>
  <c r="E26" i="6"/>
  <c r="F25" i="6"/>
  <c r="E25" i="6"/>
  <c r="F24" i="6"/>
  <c r="E24" i="6"/>
  <c r="F23" i="6"/>
  <c r="E23" i="6"/>
  <c r="F22" i="6"/>
  <c r="E22" i="6"/>
  <c r="F21" i="6"/>
  <c r="E21" i="6"/>
  <c r="F20" i="6"/>
  <c r="E20" i="6"/>
  <c r="F19" i="6"/>
  <c r="E19" i="6"/>
  <c r="F18" i="6"/>
  <c r="E18" i="6"/>
  <c r="F17" i="6"/>
  <c r="E17" i="6"/>
  <c r="F16" i="6"/>
  <c r="E16" i="6"/>
  <c r="F15" i="6"/>
  <c r="E15" i="6"/>
  <c r="F14" i="6"/>
  <c r="E14" i="6"/>
  <c r="F13" i="6"/>
  <c r="E13" i="6"/>
  <c r="F12" i="6"/>
  <c r="E12" i="6"/>
  <c r="F11" i="6"/>
  <c r="E11" i="6"/>
  <c r="F10" i="6"/>
  <c r="E10" i="6"/>
  <c r="F9" i="6"/>
  <c r="E9" i="6"/>
  <c r="F8" i="6"/>
  <c r="E8" i="6"/>
  <c r="E7" i="6"/>
  <c r="F76" i="5" l="1"/>
  <c r="E76" i="5"/>
  <c r="F75" i="5"/>
  <c r="E75" i="5"/>
  <c r="F74" i="5"/>
  <c r="E74" i="5"/>
  <c r="F73" i="5"/>
  <c r="E73" i="5"/>
  <c r="F72" i="5"/>
  <c r="E72" i="5"/>
  <c r="F71" i="5"/>
  <c r="E71" i="5"/>
  <c r="F70" i="5"/>
  <c r="E70" i="5"/>
  <c r="F69" i="5"/>
  <c r="E69" i="5"/>
  <c r="F68" i="5"/>
  <c r="E68" i="5"/>
  <c r="F67" i="5"/>
  <c r="E67" i="5"/>
  <c r="F66" i="5"/>
  <c r="E66" i="5"/>
  <c r="F65" i="5"/>
  <c r="E65" i="5"/>
  <c r="F64" i="5"/>
  <c r="E64" i="5"/>
  <c r="F62" i="5"/>
  <c r="E62" i="5"/>
  <c r="F61" i="5"/>
  <c r="E61" i="5"/>
  <c r="F60" i="5"/>
  <c r="E60" i="5"/>
  <c r="F59" i="5"/>
  <c r="E59" i="5"/>
  <c r="F58" i="5"/>
  <c r="E58" i="5"/>
  <c r="F57" i="5"/>
  <c r="E57" i="5"/>
  <c r="F56" i="5"/>
  <c r="E56" i="5"/>
  <c r="F55" i="5"/>
  <c r="E55" i="5"/>
  <c r="F54" i="5"/>
  <c r="E54" i="5"/>
  <c r="F53" i="5"/>
  <c r="E53" i="5"/>
  <c r="F52" i="5"/>
  <c r="E52" i="5"/>
  <c r="F51" i="5"/>
  <c r="E51" i="5"/>
  <c r="F50" i="5"/>
  <c r="E50" i="5"/>
  <c r="F49" i="5"/>
  <c r="E49" i="5"/>
  <c r="F48" i="5"/>
  <c r="E48" i="5"/>
  <c r="F47" i="5"/>
  <c r="E47" i="5"/>
  <c r="F46" i="5"/>
  <c r="E46" i="5"/>
  <c r="F45" i="5"/>
  <c r="E45" i="5"/>
  <c r="F44" i="5"/>
  <c r="E44" i="5"/>
  <c r="F43" i="5"/>
  <c r="E43" i="5"/>
  <c r="F42" i="5"/>
  <c r="E42" i="5"/>
  <c r="F41" i="5"/>
  <c r="E41" i="5"/>
  <c r="F40" i="5"/>
  <c r="E40" i="5"/>
  <c r="F39" i="5"/>
  <c r="E39" i="5"/>
  <c r="F34" i="5" l="1"/>
  <c r="E34" i="5"/>
  <c r="F33" i="5"/>
  <c r="E33" i="5"/>
  <c r="F32" i="5"/>
  <c r="E32" i="5"/>
  <c r="F31" i="5"/>
  <c r="E31" i="5"/>
  <c r="F30" i="5"/>
  <c r="E30" i="5"/>
  <c r="F29" i="5"/>
  <c r="E29" i="5"/>
  <c r="F28" i="5"/>
  <c r="E28" i="5"/>
  <c r="F27" i="5"/>
  <c r="E27" i="5"/>
  <c r="F26" i="5"/>
  <c r="E26" i="5"/>
  <c r="F24" i="5"/>
  <c r="E24" i="5"/>
  <c r="F23" i="5"/>
  <c r="E23" i="5"/>
  <c r="F22" i="5"/>
  <c r="E22" i="5"/>
  <c r="F21" i="5"/>
  <c r="E21" i="5"/>
  <c r="F20" i="5"/>
  <c r="E20" i="5"/>
  <c r="F19" i="5"/>
  <c r="E19" i="5"/>
  <c r="F18" i="5"/>
  <c r="E18" i="5"/>
  <c r="F17" i="5"/>
  <c r="E17" i="5"/>
  <c r="F16" i="5"/>
  <c r="E16" i="5"/>
  <c r="F15" i="5"/>
  <c r="E15" i="5"/>
  <c r="F14" i="5"/>
  <c r="E14" i="5"/>
  <c r="F13" i="5"/>
  <c r="E13" i="5"/>
  <c r="F12" i="5"/>
  <c r="E12" i="5"/>
  <c r="F11" i="5"/>
  <c r="E11" i="5"/>
  <c r="F10" i="5"/>
  <c r="E10" i="5"/>
  <c r="F9" i="5"/>
  <c r="E9" i="5"/>
  <c r="F8" i="5"/>
  <c r="E8" i="5"/>
  <c r="F7" i="5"/>
  <c r="E7" i="5"/>
  <c r="F19" i="4" l="1"/>
  <c r="E19" i="4"/>
  <c r="F18" i="4"/>
  <c r="E18" i="4"/>
  <c r="F17" i="4"/>
  <c r="E17" i="4"/>
  <c r="F16" i="4"/>
  <c r="E16" i="4"/>
  <c r="F15" i="4"/>
  <c r="E15" i="4"/>
  <c r="F14" i="4"/>
  <c r="E14" i="4"/>
  <c r="F13" i="4"/>
  <c r="E13" i="4"/>
  <c r="F12" i="4"/>
  <c r="E12" i="4"/>
  <c r="F11" i="4"/>
  <c r="E11" i="4"/>
  <c r="F10" i="4"/>
  <c r="E10" i="4"/>
  <c r="F9" i="4"/>
  <c r="E9" i="4"/>
  <c r="F8" i="4"/>
  <c r="E8" i="4"/>
  <c r="E32" i="3" l="1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F20" i="2" l="1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15" i="1" l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</calcChain>
</file>

<file path=xl/sharedStrings.xml><?xml version="1.0" encoding="utf-8"?>
<sst xmlns="http://schemas.openxmlformats.org/spreadsheetml/2006/main" count="389" uniqueCount="244">
  <si>
    <t>Арматура А-I 3-5ПС/СП</t>
  </si>
  <si>
    <t xml:space="preserve">Наименование </t>
  </si>
  <si>
    <t>Диаметр,мм</t>
  </si>
  <si>
    <t>Тонна</t>
  </si>
  <si>
    <t>Вес одного п.м</t>
  </si>
  <si>
    <t>Цена опт,за п.м.</t>
  </si>
  <si>
    <t>Цена розница</t>
  </si>
  <si>
    <t>Арматура А500С</t>
  </si>
  <si>
    <t>Сталь листовая г/к ст3</t>
  </si>
  <si>
    <t>1,5х1250</t>
  </si>
  <si>
    <t>10х1500</t>
  </si>
  <si>
    <t>12х1500</t>
  </si>
  <si>
    <t>14х1500</t>
  </si>
  <si>
    <t>14х2000</t>
  </si>
  <si>
    <t>16х1500</t>
  </si>
  <si>
    <t>16х2000</t>
  </si>
  <si>
    <t>18х1500</t>
  </si>
  <si>
    <t>2х1250</t>
  </si>
  <si>
    <t>2,5х1250</t>
  </si>
  <si>
    <t>20х1500</t>
  </si>
  <si>
    <t>20х2000</t>
  </si>
  <si>
    <t>25х1500</t>
  </si>
  <si>
    <t>25х2000</t>
  </si>
  <si>
    <t>3х1250</t>
  </si>
  <si>
    <t>3х1500</t>
  </si>
  <si>
    <t>30х1500</t>
  </si>
  <si>
    <t>30х2000</t>
  </si>
  <si>
    <t>4х1500</t>
  </si>
  <si>
    <t>40х1500</t>
  </si>
  <si>
    <t>40х2000</t>
  </si>
  <si>
    <t>5х1500</t>
  </si>
  <si>
    <t>50х2000</t>
  </si>
  <si>
    <t>6х1500</t>
  </si>
  <si>
    <t>8х1500</t>
  </si>
  <si>
    <t>Вес одного листа</t>
  </si>
  <si>
    <t>Швеллер У 3-5ПС/СП</t>
  </si>
  <si>
    <t>30x15*1,5</t>
  </si>
  <si>
    <t>30x20*1,5</t>
  </si>
  <si>
    <t>30x20*2</t>
  </si>
  <si>
    <t>40x20*1,5</t>
  </si>
  <si>
    <t>40x20*2</t>
  </si>
  <si>
    <t>40x25*1,5</t>
  </si>
  <si>
    <t>40x25*2</t>
  </si>
  <si>
    <t>40x25*3</t>
  </si>
  <si>
    <t>50x25*1,5</t>
  </si>
  <si>
    <t>50x25*2</t>
  </si>
  <si>
    <t>60x30*2</t>
  </si>
  <si>
    <t>60x30*3</t>
  </si>
  <si>
    <t>60x40*2</t>
  </si>
  <si>
    <t>60x40*3</t>
  </si>
  <si>
    <t>60x40*4</t>
  </si>
  <si>
    <t>80x40*2</t>
  </si>
  <si>
    <t>80x40*3</t>
  </si>
  <si>
    <t>80x40*4</t>
  </si>
  <si>
    <t>80x60*3</t>
  </si>
  <si>
    <t>80*60*4</t>
  </si>
  <si>
    <t>100x50*3</t>
  </si>
  <si>
    <t>100*50*4</t>
  </si>
  <si>
    <t>100x50*5</t>
  </si>
  <si>
    <t>120x80*4</t>
  </si>
  <si>
    <t>120*80*5</t>
  </si>
  <si>
    <t>120x80*6</t>
  </si>
  <si>
    <t>160x120*4</t>
  </si>
  <si>
    <t>15*1,5</t>
  </si>
  <si>
    <t>20*1,5</t>
  </si>
  <si>
    <t>20*2</t>
  </si>
  <si>
    <t>25*1,5</t>
  </si>
  <si>
    <t>25*2</t>
  </si>
  <si>
    <t>30*1,5</t>
  </si>
  <si>
    <t>30*2</t>
  </si>
  <si>
    <t>40*1,5</t>
  </si>
  <si>
    <t>40*2</t>
  </si>
  <si>
    <t>40*3</t>
  </si>
  <si>
    <t>40*4</t>
  </si>
  <si>
    <t>50*2</t>
  </si>
  <si>
    <t>50*3</t>
  </si>
  <si>
    <t>50*4</t>
  </si>
  <si>
    <t>60*1,5</t>
  </si>
  <si>
    <t>60*2</t>
  </si>
  <si>
    <t>60*3</t>
  </si>
  <si>
    <t>60*4</t>
  </si>
  <si>
    <t>60*5</t>
  </si>
  <si>
    <t>80*2</t>
  </si>
  <si>
    <t>80*3</t>
  </si>
  <si>
    <t>80*4</t>
  </si>
  <si>
    <t>80*5</t>
  </si>
  <si>
    <t>80*6</t>
  </si>
  <si>
    <t>100*3</t>
  </si>
  <si>
    <t>100*4</t>
  </si>
  <si>
    <t>100*6</t>
  </si>
  <si>
    <t>120*3</t>
  </si>
  <si>
    <t>120*4</t>
  </si>
  <si>
    <t>120*5</t>
  </si>
  <si>
    <t>140*4</t>
  </si>
  <si>
    <t>140*5</t>
  </si>
  <si>
    <t>140*6</t>
  </si>
  <si>
    <t>160*4</t>
  </si>
  <si>
    <t>180*5</t>
  </si>
  <si>
    <t>180*6</t>
  </si>
  <si>
    <t>200*6</t>
  </si>
  <si>
    <t>200*8</t>
  </si>
  <si>
    <t>Трубы Электросварные</t>
  </si>
  <si>
    <t>16*1,5</t>
  </si>
  <si>
    <t>16 х/к*1 ; 1,2; 1,2</t>
  </si>
  <si>
    <t>18*1,5</t>
  </si>
  <si>
    <t>22 х/к*1</t>
  </si>
  <si>
    <t>22 х/к*1,2</t>
  </si>
  <si>
    <t>25 х/к*1,2</t>
  </si>
  <si>
    <t>28*1,5</t>
  </si>
  <si>
    <t>32*1,5</t>
  </si>
  <si>
    <t>32 х/к*1,2</t>
  </si>
  <si>
    <t>38*1,5</t>
  </si>
  <si>
    <t>48*2 ; 2,5</t>
  </si>
  <si>
    <t>48*3</t>
  </si>
  <si>
    <t>51*1,5</t>
  </si>
  <si>
    <t>51*2,5</t>
  </si>
  <si>
    <t>57*2,5</t>
  </si>
  <si>
    <t>57*3</t>
  </si>
  <si>
    <t>57*3,5</t>
  </si>
  <si>
    <t>76*2,5</t>
  </si>
  <si>
    <t>76*3</t>
  </si>
  <si>
    <t>76*3,5</t>
  </si>
  <si>
    <t>76*4</t>
  </si>
  <si>
    <t>89*3</t>
  </si>
  <si>
    <t>89*3,5</t>
  </si>
  <si>
    <t>89*4</t>
  </si>
  <si>
    <t>102*3 ; 3,5</t>
  </si>
  <si>
    <t>108*3</t>
  </si>
  <si>
    <t>108*3,5 ; 4</t>
  </si>
  <si>
    <t>108*5</t>
  </si>
  <si>
    <t>114*4</t>
  </si>
  <si>
    <t>114*4,5</t>
  </si>
  <si>
    <t>133*4</t>
  </si>
  <si>
    <t>133*4,5</t>
  </si>
  <si>
    <t>159*4</t>
  </si>
  <si>
    <t>159*4,5</t>
  </si>
  <si>
    <t>159*5</t>
  </si>
  <si>
    <t>219*4</t>
  </si>
  <si>
    <t>219*5</t>
  </si>
  <si>
    <t>219*6</t>
  </si>
  <si>
    <t>273*6</t>
  </si>
  <si>
    <t>325*6</t>
  </si>
  <si>
    <t>Полоса</t>
  </si>
  <si>
    <t>20*4</t>
  </si>
  <si>
    <t>25*4</t>
  </si>
  <si>
    <t>30*4</t>
  </si>
  <si>
    <t>50*5</t>
  </si>
  <si>
    <t>100*8</t>
  </si>
  <si>
    <t>100х100х10</t>
  </si>
  <si>
    <t>100х100х7</t>
  </si>
  <si>
    <t>100х100х8</t>
  </si>
  <si>
    <t>125х125х8</t>
  </si>
  <si>
    <t>25х25х3</t>
  </si>
  <si>
    <t>25х25х4</t>
  </si>
  <si>
    <t>32х32х3</t>
  </si>
  <si>
    <t>32х32х4</t>
  </si>
  <si>
    <t>35х35х4</t>
  </si>
  <si>
    <t>40х40х4</t>
  </si>
  <si>
    <t>45х45х4</t>
  </si>
  <si>
    <t>45х45х5</t>
  </si>
  <si>
    <t>50х50х4</t>
  </si>
  <si>
    <t>50х50х5</t>
  </si>
  <si>
    <t>63х63х5</t>
  </si>
  <si>
    <t>63х63х6</t>
  </si>
  <si>
    <t>75х75х5</t>
  </si>
  <si>
    <t>75х75х6</t>
  </si>
  <si>
    <t>80х80х6</t>
  </si>
  <si>
    <t>90х90х6</t>
  </si>
  <si>
    <t>90х90х7</t>
  </si>
  <si>
    <t>Уголок равнополочный</t>
  </si>
  <si>
    <t>Лист х/к 08КП/ПС</t>
  </si>
  <si>
    <t>0,5х1250</t>
  </si>
  <si>
    <t>0,6х1250</t>
  </si>
  <si>
    <t>0,7х1250</t>
  </si>
  <si>
    <t>0,8х1250</t>
  </si>
  <si>
    <t>1х1250</t>
  </si>
  <si>
    <t>1,2х1250</t>
  </si>
  <si>
    <t>1,8х1250</t>
  </si>
  <si>
    <t>Цена опт,лист</t>
  </si>
  <si>
    <t>тонна</t>
  </si>
  <si>
    <t>Лист г/к рифлёный 3-5ПС/СП</t>
  </si>
  <si>
    <t>Труба профильная прямоугольная</t>
  </si>
  <si>
    <t>Квадрат</t>
  </si>
  <si>
    <t>Круг ст3</t>
  </si>
  <si>
    <t xml:space="preserve">10 </t>
  </si>
  <si>
    <t xml:space="preserve">12 </t>
  </si>
  <si>
    <t xml:space="preserve">14 </t>
  </si>
  <si>
    <t xml:space="preserve">16 </t>
  </si>
  <si>
    <t xml:space="preserve">20 </t>
  </si>
  <si>
    <t>Лист 09г2с</t>
  </si>
  <si>
    <t>10х1200</t>
  </si>
  <si>
    <t>По согласованию</t>
  </si>
  <si>
    <t>18х2000</t>
  </si>
  <si>
    <t>35х2000</t>
  </si>
  <si>
    <t>Наименование</t>
  </si>
  <si>
    <t>Толщина</t>
  </si>
  <si>
    <t xml:space="preserve">Тонна </t>
  </si>
  <si>
    <t>Вес листа</t>
  </si>
  <si>
    <t>Цена опт</t>
  </si>
  <si>
    <t>лист оцинковка</t>
  </si>
  <si>
    <t>89530258112 Кирилл</t>
  </si>
  <si>
    <t>Почта : Schm58@yandex.ru</t>
  </si>
  <si>
    <t>ИНН: 5837075032</t>
  </si>
  <si>
    <t>Сайт: https://penzmetall.ru</t>
  </si>
  <si>
    <t>80х60х5</t>
  </si>
  <si>
    <t>100*5</t>
  </si>
  <si>
    <t>20х20х4</t>
  </si>
  <si>
    <t>70х70х5</t>
  </si>
  <si>
    <t>70х70х6</t>
  </si>
  <si>
    <t>133*3,5</t>
  </si>
  <si>
    <t>133*5</t>
  </si>
  <si>
    <t>219*4,5</t>
  </si>
  <si>
    <t>273*5</t>
  </si>
  <si>
    <t>273*8</t>
  </si>
  <si>
    <t>325*8</t>
  </si>
  <si>
    <t>10   х/к</t>
  </si>
  <si>
    <t>ЦЕНЫ НА ЛИСТЫ согласовываются отдельно</t>
  </si>
  <si>
    <t>т</t>
  </si>
  <si>
    <t>Трубы профильные квадрат</t>
  </si>
  <si>
    <t>18  х/к*1</t>
  </si>
  <si>
    <t>18  х/к*1,2</t>
  </si>
  <si>
    <t>20  х/к*1,2</t>
  </si>
  <si>
    <t>38*2</t>
  </si>
  <si>
    <t>127*4</t>
  </si>
  <si>
    <t>127,4,5</t>
  </si>
  <si>
    <t>159*6</t>
  </si>
  <si>
    <t>57  оцинк*3,5</t>
  </si>
  <si>
    <t>76  оцинк*3,5</t>
  </si>
  <si>
    <t>100*63*6</t>
  </si>
  <si>
    <t>40*40*3</t>
  </si>
  <si>
    <t>63*63*6</t>
  </si>
  <si>
    <t>75*75*8</t>
  </si>
  <si>
    <t>75*75*7</t>
  </si>
  <si>
    <t>75*50*5</t>
  </si>
  <si>
    <t>Любые другие позиции под заказ</t>
  </si>
  <si>
    <t xml:space="preserve">5-7 дней </t>
  </si>
  <si>
    <t>20*8</t>
  </si>
  <si>
    <t>ПВЛ-306</t>
  </si>
  <si>
    <t xml:space="preserve">306 </t>
  </si>
  <si>
    <t>ПВЛ-308</t>
  </si>
  <si>
    <t xml:space="preserve">308 </t>
  </si>
  <si>
    <t>ПВЛ-508</t>
  </si>
  <si>
    <t xml:space="preserve">508 </t>
  </si>
  <si>
    <t>ТРУБЫ ХД , ГД БЕСШОВНЫЕ. ПОД ЗАКАЗ ЦЕНЫ УТОЧНЯТЬ ПО ТЕЛЕФОНУ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</si>
</sst>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6" x14ac:knownFonts="1">
    <font>
      <sz val="11"/>
      <color theme="1"/>
      <name val="Calibri"/>
      <family val="2"/>
      <scheme val="minor"/>
    </font>
    <font>
      <sz val="8"/>
      <color indexed="8"/>
      <name val="Verdana"/>
      <family val="2"/>
      <charset val="204"/>
    </font>
    <font>
      <b/>
      <sz val="10"/>
      <color indexed="8"/>
      <name val="Verdana"/>
      <family val="2"/>
      <charset val="204"/>
    </font>
    <font>
      <sz val="8"/>
      <name val="Arial"/>
      <family val="2"/>
      <charset val="204"/>
    </font>
    <font>
      <sz val="18"/>
      <name val="Calibri Light"/>
      <family val="1"/>
      <charset val="204"/>
      <scheme val="major"/>
    </font>
    <font>
      <sz val="18"/>
      <color theme="1"/>
      <name val="Calibri"/>
      <family val="2"/>
      <scheme val="minor"/>
    </font>
    <font>
      <sz val="16"/>
      <name val="Calibri Light"/>
      <family val="1"/>
      <charset val="204"/>
      <scheme val="major"/>
    </font>
    <font>
      <sz val="16"/>
      <color theme="1"/>
      <name val="Calibri"/>
      <family val="2"/>
      <scheme val="minor"/>
    </font>
    <font>
      <sz val="16"/>
      <color theme="1"/>
      <name val="Calibri Light"/>
      <family val="1"/>
      <charset val="204"/>
      <scheme val="major"/>
    </font>
    <font>
      <sz val="20"/>
      <name val="Calibri Light"/>
      <family val="1"/>
      <charset val="204"/>
      <scheme val="major"/>
    </font>
    <font>
      <sz val="20"/>
      <color theme="1"/>
      <name val="Calibri"/>
      <family val="2"/>
      <scheme val="minor"/>
    </font>
    <font>
      <sz val="20"/>
      <color theme="1"/>
      <name val="Calibri Light"/>
      <family val="1"/>
      <charset val="204"/>
      <scheme val="major"/>
    </font>
    <font>
      <sz val="18"/>
      <name val="Arial"/>
      <family val="2"/>
      <charset val="204"/>
    </font>
    <font>
      <sz val="16"/>
      <color rgb="FF444444"/>
      <name val="Arial"/>
      <family val="2"/>
      <charset val="204"/>
    </font>
    <font>
      <b/>
      <sz val="10"/>
      <color indexed="8"/>
      <name val="Arial Cyr"/>
      <charset val="204"/>
    </font>
    <font>
      <sz val="18"/>
      <color rgb="FF444444"/>
      <name val="Arial"/>
      <family val="2"/>
      <charset val="204"/>
    </font>
    <font>
      <sz val="10"/>
      <name val="Arial Cyr"/>
      <charset val="204"/>
    </font>
    <font>
      <sz val="16"/>
      <name val="Arial"/>
      <family val="2"/>
      <charset val="204"/>
    </font>
    <font>
      <sz val="20"/>
      <name val="Arial Cyr"/>
      <charset val="204"/>
    </font>
    <font>
      <sz val="20"/>
      <color rgb="FF444444"/>
      <name val="Arial"/>
      <family val="2"/>
      <charset val="204"/>
    </font>
    <font>
      <sz val="16"/>
      <name val="Arial Cyr"/>
      <family val="2"/>
      <charset val="204"/>
    </font>
    <font>
      <sz val="16"/>
      <color theme="1"/>
      <name val="Calibri Light"/>
      <family val="2"/>
      <charset val="204"/>
      <scheme val="major"/>
    </font>
    <font>
      <sz val="14"/>
      <color theme="1"/>
      <name val="Calibri"/>
      <family val="2"/>
      <scheme val="minor"/>
    </font>
    <font>
      <sz val="16"/>
      <color rgb="FF000000"/>
      <name val="Arial"/>
      <family val="2"/>
      <charset val="204"/>
    </font>
    <font>
      <sz val="18"/>
      <color theme="1"/>
      <name val="Calibri Light"/>
      <family val="1"/>
      <charset val="204"/>
      <scheme val="major"/>
    </font>
    <font>
      <sz val="16"/>
      <color rgb="FFFF0000"/>
      <name val="Calibri Light"/>
      <family val="1"/>
      <charset val="204"/>
      <scheme val="major"/>
    </font>
    <font>
      <sz val="11"/>
      <color rgb="FFFF0000"/>
      <name val="Calibri"/>
      <family val="2"/>
      <scheme val="minor"/>
    </font>
    <font>
      <sz val="16"/>
      <color rgb="FFFF0000"/>
      <name val="Arial"/>
      <family val="2"/>
      <charset val="204"/>
    </font>
    <font>
      <sz val="16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Arial Cyr"/>
      <charset val="204"/>
    </font>
    <font>
      <sz val="22"/>
      <name val="Arial Cyr"/>
      <charset val="204"/>
    </font>
    <font>
      <sz val="18"/>
      <color rgb="FF000000"/>
      <name val="Verdana"/>
      <family val="2"/>
      <charset val="204"/>
    </font>
    <font>
      <sz val="22"/>
      <color theme="1"/>
      <name val="Calibri"/>
      <family val="2"/>
      <scheme val="minor"/>
    </font>
    <font>
      <sz val="18"/>
      <color rgb="FF444444"/>
      <name val="Calibri Light"/>
      <family val="1"/>
      <charset val="204"/>
      <scheme val="major"/>
    </font>
    <font>
      <sz val="11"/>
      <color rgb="FF222222"/>
      <name val="Arial"/>
      <family val="2"/>
      <charset val="204"/>
    </font>
    <font>
      <sz val="18"/>
      <color rgb="FFFF0000"/>
      <name val="Arial"/>
      <family val="2"/>
      <charset val="204"/>
    </font>
    <font>
      <sz val="14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22"/>
      <color theme="1"/>
      <name val="Arial Cyr"/>
      <charset val="204"/>
    </font>
    <font>
      <sz val="16"/>
      <color theme="1"/>
      <name val="Arial"/>
      <family val="2"/>
      <charset val="204"/>
    </font>
    <font>
      <sz val="26"/>
      <name val="Arial Cyr"/>
      <charset val="204"/>
    </font>
    <font>
      <sz val="18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8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6" fillId="0" borderId="0"/>
  </cellStyleXfs>
  <cellXfs count="128">
    <xf numFmtId="0" fontId="0" fillId="0" borderId="0" xfId="0"/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7" fillId="0" borderId="0" xfId="0" applyFont="1"/>
    <xf numFmtId="0" fontId="7" fillId="0" borderId="0" xfId="0" applyFont="1" applyBorder="1"/>
    <xf numFmtId="1" fontId="6" fillId="0" borderId="1" xfId="0" applyNumberFormat="1" applyFont="1" applyBorder="1" applyAlignment="1">
      <alignment horizontal="center" vertical="center"/>
    </xf>
    <xf numFmtId="0" fontId="7" fillId="0" borderId="1" xfId="0" applyFont="1" applyBorder="1"/>
    <xf numFmtId="2" fontId="8" fillId="0" borderId="1" xfId="0" applyNumberFormat="1" applyFont="1" applyBorder="1"/>
    <xf numFmtId="1" fontId="4" fillId="0" borderId="1" xfId="1" applyNumberFormat="1" applyFont="1" applyBorder="1" applyAlignment="1">
      <alignment horizontal="center" vertical="center"/>
    </xf>
    <xf numFmtId="0" fontId="0" fillId="0" borderId="1" xfId="0" applyBorder="1"/>
    <xf numFmtId="0" fontId="13" fillId="0" borderId="1" xfId="0" applyFont="1" applyBorder="1"/>
    <xf numFmtId="2" fontId="0" fillId="0" borderId="1" xfId="0" applyNumberFormat="1" applyBorder="1"/>
    <xf numFmtId="0" fontId="0" fillId="0" borderId="0" xfId="0" applyBorder="1"/>
    <xf numFmtId="0" fontId="1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2" fontId="7" fillId="0" borderId="1" xfId="0" applyNumberFormat="1" applyFont="1" applyBorder="1"/>
    <xf numFmtId="1" fontId="1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0" fillId="0" borderId="1" xfId="0" applyFont="1" applyBorder="1"/>
    <xf numFmtId="49" fontId="18" fillId="2" borderId="1" xfId="0" applyNumberFormat="1" applyFont="1" applyFill="1" applyBorder="1" applyAlignment="1">
      <alignment horizontal="left" vertical="center"/>
    </xf>
    <xf numFmtId="0" fontId="19" fillId="0" borderId="1" xfId="0" applyFont="1" applyBorder="1"/>
    <xf numFmtId="2" fontId="11" fillId="0" borderId="1" xfId="0" applyNumberFormat="1" applyFont="1" applyBorder="1"/>
    <xf numFmtId="49" fontId="18" fillId="2" borderId="1" xfId="2" applyNumberFormat="1" applyFont="1" applyFill="1" applyBorder="1" applyAlignment="1">
      <alignment horizontal="left" vertical="center"/>
    </xf>
    <xf numFmtId="2" fontId="7" fillId="0" borderId="1" xfId="0" applyNumberFormat="1" applyFont="1" applyBorder="1" applyAlignment="1">
      <alignment horizontal="center"/>
    </xf>
    <xf numFmtId="2" fontId="5" fillId="0" borderId="1" xfId="0" applyNumberFormat="1" applyFont="1" applyBorder="1"/>
    <xf numFmtId="49" fontId="20" fillId="2" borderId="1" xfId="2" applyNumberFormat="1" applyFont="1" applyFill="1" applyBorder="1" applyAlignment="1">
      <alignment horizontal="center" vertical="center"/>
    </xf>
    <xf numFmtId="1" fontId="6" fillId="0" borderId="1" xfId="1" applyNumberFormat="1" applyFont="1" applyBorder="1" applyAlignment="1">
      <alignment horizontal="center" vertical="center"/>
    </xf>
    <xf numFmtId="1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2" fillId="0" borderId="1" xfId="0" applyFont="1" applyBorder="1"/>
    <xf numFmtId="0" fontId="5" fillId="0" borderId="1" xfId="0" applyFont="1" applyBorder="1"/>
    <xf numFmtId="0" fontId="23" fillId="0" borderId="1" xfId="0" applyFont="1" applyBorder="1"/>
    <xf numFmtId="2" fontId="24" fillId="0" borderId="1" xfId="0" applyNumberFormat="1" applyFont="1" applyBorder="1"/>
    <xf numFmtId="0" fontId="5" fillId="0" borderId="0" xfId="0" applyFont="1"/>
    <xf numFmtId="1" fontId="25" fillId="0" borderId="1" xfId="0" applyNumberFormat="1" applyFont="1" applyBorder="1" applyAlignment="1">
      <alignment horizontal="center" vertical="center"/>
    </xf>
    <xf numFmtId="0" fontId="26" fillId="0" borderId="0" xfId="0" applyFont="1"/>
    <xf numFmtId="0" fontId="27" fillId="0" borderId="1" xfId="0" applyFont="1" applyBorder="1"/>
    <xf numFmtId="2" fontId="25" fillId="0" borderId="1" xfId="0" applyNumberFormat="1" applyFont="1" applyBorder="1"/>
    <xf numFmtId="0" fontId="28" fillId="0" borderId="1" xfId="0" applyFont="1" applyBorder="1"/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2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 wrapText="1"/>
    </xf>
    <xf numFmtId="0" fontId="14" fillId="2" borderId="0" xfId="0" applyFont="1" applyFill="1" applyBorder="1" applyAlignment="1">
      <alignment horizontal="center" vertical="center"/>
    </xf>
    <xf numFmtId="0" fontId="12" fillId="0" borderId="1" xfId="1" applyFont="1" applyBorder="1" applyAlignment="1">
      <alignment horizontal="left" vertical="center" wrapText="1"/>
    </xf>
    <xf numFmtId="0" fontId="17" fillId="0" borderId="1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0" xfId="0" applyFont="1"/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13" fillId="0" borderId="1" xfId="0" applyFont="1" applyFill="1" applyBorder="1"/>
    <xf numFmtId="2" fontId="8" fillId="0" borderId="1" xfId="0" applyNumberFormat="1" applyFont="1" applyFill="1" applyBorder="1"/>
    <xf numFmtId="1" fontId="4" fillId="0" borderId="1" xfId="0" applyNumberFormat="1" applyFont="1" applyBorder="1" applyAlignment="1">
      <alignment horizontal="center" vertical="center"/>
    </xf>
    <xf numFmtId="2" fontId="24" fillId="0" borderId="1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49" fontId="30" fillId="2" borderId="1" xfId="2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2" fontId="24" fillId="0" borderId="1" xfId="0" applyNumberFormat="1" applyFont="1" applyFill="1" applyBorder="1" applyAlignment="1">
      <alignment horizontal="center"/>
    </xf>
    <xf numFmtId="0" fontId="0" fillId="0" borderId="0" xfId="0" applyFont="1"/>
    <xf numFmtId="0" fontId="33" fillId="0" borderId="0" xfId="0" applyFont="1"/>
    <xf numFmtId="0" fontId="28" fillId="0" borderId="0" xfId="0" applyFont="1"/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49" fontId="18" fillId="2" borderId="2" xfId="2" applyNumberFormat="1" applyFont="1" applyFill="1" applyBorder="1" applyAlignment="1">
      <alignment horizontal="left" vertical="center"/>
    </xf>
    <xf numFmtId="0" fontId="10" fillId="0" borderId="2" xfId="0" applyFont="1" applyBorder="1"/>
    <xf numFmtId="2" fontId="11" fillId="0" borderId="2" xfId="0" applyNumberFormat="1" applyFont="1" applyBorder="1"/>
    <xf numFmtId="0" fontId="5" fillId="0" borderId="1" xfId="0" applyFont="1" applyFill="1" applyBorder="1"/>
    <xf numFmtId="49" fontId="31" fillId="2" borderId="1" xfId="0" applyNumberFormat="1" applyFont="1" applyFill="1" applyBorder="1" applyAlignment="1">
      <alignment horizontal="left" vertical="center"/>
    </xf>
    <xf numFmtId="1" fontId="17" fillId="0" borderId="1" xfId="0" applyNumberFormat="1" applyFont="1" applyFill="1" applyBorder="1" applyAlignment="1">
      <alignment horizontal="center" vertical="center"/>
    </xf>
    <xf numFmtId="0" fontId="15" fillId="0" borderId="1" xfId="0" applyFont="1" applyBorder="1"/>
    <xf numFmtId="1" fontId="6" fillId="0" borderId="3" xfId="0" applyNumberFormat="1" applyFont="1" applyFill="1" applyBorder="1" applyAlignment="1">
      <alignment horizontal="center" vertical="center"/>
    </xf>
    <xf numFmtId="0" fontId="34" fillId="0" borderId="1" xfId="0" applyFont="1" applyBorder="1"/>
    <xf numFmtId="1" fontId="4" fillId="0" borderId="1" xfId="0" applyNumberFormat="1" applyFont="1" applyFill="1" applyBorder="1" applyAlignment="1">
      <alignment horizontal="center" vertical="center"/>
    </xf>
    <xf numFmtId="0" fontId="34" fillId="0" borderId="1" xfId="0" applyFont="1" applyFill="1" applyBorder="1"/>
    <xf numFmtId="2" fontId="24" fillId="0" borderId="1" xfId="0" applyNumberFormat="1" applyFont="1" applyFill="1" applyBorder="1"/>
    <xf numFmtId="0" fontId="5" fillId="0" borderId="0" xfId="0" applyFont="1" applyBorder="1"/>
    <xf numFmtId="1" fontId="4" fillId="0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/>
    <xf numFmtId="2" fontId="24" fillId="0" borderId="0" xfId="0" applyNumberFormat="1" applyFont="1" applyFill="1" applyBorder="1"/>
    <xf numFmtId="0" fontId="35" fillId="0" borderId="1" xfId="0" applyFont="1" applyBorder="1"/>
    <xf numFmtId="2" fontId="7" fillId="0" borderId="1" xfId="0" applyNumberFormat="1" applyFont="1" applyFill="1" applyBorder="1"/>
    <xf numFmtId="0" fontId="17" fillId="0" borderId="9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wrapText="1"/>
    </xf>
    <xf numFmtId="0" fontId="36" fillId="0" borderId="2" xfId="1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/>
    <xf numFmtId="0" fontId="36" fillId="0" borderId="1" xfId="0" applyFont="1" applyBorder="1" applyAlignment="1">
      <alignment horizontal="center"/>
    </xf>
    <xf numFmtId="2" fontId="38" fillId="0" borderId="1" xfId="0" applyNumberFormat="1" applyFont="1" applyBorder="1" applyAlignment="1">
      <alignment horizontal="center"/>
    </xf>
    <xf numFmtId="0" fontId="26" fillId="0" borderId="1" xfId="0" applyFont="1" applyBorder="1"/>
    <xf numFmtId="0" fontId="36" fillId="0" borderId="3" xfId="1" applyFont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1" fontId="36" fillId="0" borderId="1" xfId="0" applyNumberFormat="1" applyFont="1" applyBorder="1" applyAlignment="1">
      <alignment horizontal="center" vertical="center"/>
    </xf>
    <xf numFmtId="0" fontId="36" fillId="0" borderId="4" xfId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/>
    </xf>
    <xf numFmtId="0" fontId="39" fillId="0" borderId="0" xfId="0" applyFont="1"/>
    <xf numFmtId="0" fontId="39" fillId="0" borderId="0" xfId="0" applyFont="1" applyFill="1" applyBorder="1"/>
    <xf numFmtId="49" fontId="40" fillId="2" borderId="1" xfId="0" applyNumberFormat="1" applyFont="1" applyFill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13" fillId="0" borderId="2" xfId="0" applyFont="1" applyBorder="1"/>
    <xf numFmtId="2" fontId="7" fillId="0" borderId="2" xfId="0" applyNumberFormat="1" applyFont="1" applyBorder="1"/>
    <xf numFmtId="0" fontId="17" fillId="0" borderId="1" xfId="0" applyFont="1" applyFill="1" applyBorder="1" applyAlignment="1">
      <alignment horizontal="center" vertical="center"/>
    </xf>
    <xf numFmtId="0" fontId="13" fillId="0" borderId="3" xfId="0" applyFont="1" applyFill="1" applyBorder="1"/>
    <xf numFmtId="1" fontId="8" fillId="0" borderId="3" xfId="0" applyNumberFormat="1" applyFont="1" applyFill="1" applyBorder="1" applyAlignment="1">
      <alignment horizontal="center" vertical="center"/>
    </xf>
    <xf numFmtId="0" fontId="41" fillId="0" borderId="3" xfId="0" applyFont="1" applyFill="1" applyBorder="1"/>
    <xf numFmtId="0" fontId="41" fillId="0" borderId="1" xfId="0" applyFont="1" applyBorder="1" applyAlignment="1">
      <alignment horizontal="center" vertical="center"/>
    </xf>
    <xf numFmtId="0" fontId="41" fillId="3" borderId="1" xfId="0" applyFont="1" applyFill="1" applyBorder="1" applyAlignment="1">
      <alignment horizontal="center" vertical="center" wrapText="1"/>
    </xf>
    <xf numFmtId="0" fontId="41" fillId="0" borderId="1" xfId="1" applyFont="1" applyBorder="1" applyAlignment="1">
      <alignment horizontal="center" vertical="center" wrapText="1"/>
    </xf>
    <xf numFmtId="0" fontId="0" fillId="0" borderId="1" xfId="0" applyFont="1" applyBorder="1"/>
    <xf numFmtId="49" fontId="42" fillId="2" borderId="1" xfId="0" applyNumberFormat="1" applyFont="1" applyFill="1" applyBorder="1" applyAlignment="1">
      <alignment horizontal="left" vertical="center"/>
    </xf>
    <xf numFmtId="49" fontId="42" fillId="2" borderId="1" xfId="0" applyNumberFormat="1" applyFont="1" applyFill="1" applyBorder="1" applyAlignment="1">
      <alignment horizontal="center" vertical="center"/>
    </xf>
    <xf numFmtId="0" fontId="29" fillId="0" borderId="1" xfId="0" applyFont="1" applyBorder="1"/>
    <xf numFmtId="3" fontId="41" fillId="0" borderId="1" xfId="0" applyNumberFormat="1" applyFont="1" applyFill="1" applyBorder="1" applyAlignment="1">
      <alignment horizontal="center" vertical="center"/>
    </xf>
    <xf numFmtId="0" fontId="43" fillId="0" borderId="1" xfId="1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 wrapText="1"/>
    </xf>
    <xf numFmtId="0" fontId="45" fillId="0" borderId="0" xfId="0" applyFont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85725</xdr:rowOff>
    </xdr:from>
    <xdr:to>
      <xdr:col>1</xdr:col>
      <xdr:colOff>0</xdr:colOff>
      <xdr:row>4</xdr:row>
      <xdr:rowOff>114966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76225"/>
          <a:ext cx="1638300" cy="676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57150</xdr:rowOff>
    </xdr:from>
    <xdr:to>
      <xdr:col>0</xdr:col>
      <xdr:colOff>1638300</xdr:colOff>
      <xdr:row>4</xdr:row>
      <xdr:rowOff>86391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"/>
          <a:ext cx="1638300" cy="676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5587</xdr:colOff>
      <xdr:row>4</xdr:row>
      <xdr:rowOff>108857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194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1676400</xdr:colOff>
      <xdr:row>4</xdr:row>
      <xdr:rowOff>180975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5"/>
          <a:ext cx="161925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54428</xdr:rowOff>
    </xdr:from>
    <xdr:to>
      <xdr:col>0</xdr:col>
      <xdr:colOff>2109107</xdr:colOff>
      <xdr:row>4</xdr:row>
      <xdr:rowOff>-1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428"/>
          <a:ext cx="2109107" cy="789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34637</xdr:rowOff>
    </xdr:from>
    <xdr:to>
      <xdr:col>0</xdr:col>
      <xdr:colOff>2109107</xdr:colOff>
      <xdr:row>3</xdr:row>
      <xdr:rowOff>183078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37"/>
          <a:ext cx="2109107" cy="789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0</xdr:rowOff>
    </xdr:from>
    <xdr:to>
      <xdr:col>0</xdr:col>
      <xdr:colOff>1905001</xdr:colOff>
      <xdr:row>4</xdr:row>
      <xdr:rowOff>141514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90500"/>
          <a:ext cx="1905000" cy="789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0</xdr:rowOff>
    </xdr:from>
    <xdr:to>
      <xdr:col>1</xdr:col>
      <xdr:colOff>1</xdr:colOff>
      <xdr:row>3</xdr:row>
      <xdr:rowOff>161925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90500"/>
          <a:ext cx="1504950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104775</xdr:rowOff>
    </xdr:from>
    <xdr:to>
      <xdr:col>0</xdr:col>
      <xdr:colOff>1628775</xdr:colOff>
      <xdr:row>3</xdr:row>
      <xdr:rowOff>76200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5"/>
          <a:ext cx="1504950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9"/>
  <sheetViews>
    <sheetView tabSelected="1" zoomScale="70" zoomScaleNormal="70" workbookViewId="0">
      <selection activeCell="N27" sqref="N27"/>
    </sheetView>
  </sheetViews>
  <sheetFormatPr defaultRowHeight="15" x14ac:dyDescent="0.25"/>
  <cols>
    <col min="1" max="1" width="25.140625" customWidth="1"/>
    <col min="3" max="3" width="15.85546875" customWidth="1"/>
    <col min="4" max="4" width="14.28515625" customWidth="1"/>
    <col min="5" max="5" width="16.85546875" customWidth="1"/>
    <col min="6" max="6" width="23.7109375" customWidth="1"/>
    <col min="12" max="12" width="29" customWidth="1"/>
    <col min="13" max="13" width="32.28515625" customWidth="1"/>
    <col min="14" max="14" width="24" customWidth="1"/>
    <col min="15" max="15" width="21.42578125" customWidth="1"/>
  </cols>
  <sheetData>
    <row r="1" spans="1:18" x14ac:dyDescent="0.25">
      <c r="I1" s="2"/>
    </row>
    <row r="2" spans="1:18" ht="21" x14ac:dyDescent="0.35">
      <c r="C2" s="41" t="s">
        <v>200</v>
      </c>
      <c r="D2" s="41"/>
      <c r="E2" s="41"/>
      <c r="F2" s="41"/>
      <c r="I2" s="1"/>
    </row>
    <row r="3" spans="1:18" x14ac:dyDescent="0.25">
      <c r="C3" s="42" t="s">
        <v>203</v>
      </c>
      <c r="D3" s="42"/>
      <c r="E3" s="42"/>
      <c r="F3" s="42"/>
      <c r="I3" s="3"/>
    </row>
    <row r="4" spans="1:18" x14ac:dyDescent="0.25">
      <c r="C4" s="42" t="s">
        <v>201</v>
      </c>
      <c r="D4" s="42"/>
      <c r="E4" s="42"/>
      <c r="F4" s="42"/>
    </row>
    <row r="5" spans="1:18" ht="23.25" x14ac:dyDescent="0.35">
      <c r="C5" s="42" t="s">
        <v>202</v>
      </c>
      <c r="D5" s="42"/>
      <c r="E5" s="42"/>
      <c r="F5" s="42"/>
      <c r="J5" s="35"/>
      <c r="K5" s="35"/>
      <c r="L5" s="35"/>
      <c r="M5" s="35"/>
      <c r="N5" s="35"/>
      <c r="O5" s="35"/>
      <c r="P5" s="35"/>
      <c r="Q5" s="35"/>
      <c r="R5" s="35"/>
    </row>
    <row r="6" spans="1:18" ht="23.25" x14ac:dyDescent="0.35">
      <c r="J6" s="35"/>
      <c r="K6" s="35"/>
    </row>
    <row r="7" spans="1:18" ht="26.25" x14ac:dyDescent="0.4">
      <c r="A7" s="32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32" t="s">
        <v>6</v>
      </c>
      <c r="J7" s="107" t="s">
        <v>234</v>
      </c>
      <c r="K7" s="35"/>
    </row>
    <row r="8" spans="1:18" ht="23.25" customHeight="1" x14ac:dyDescent="0.4">
      <c r="A8" s="49" t="s">
        <v>0</v>
      </c>
      <c r="B8" s="61">
        <v>8</v>
      </c>
      <c r="C8" s="32">
        <v>39209.4</v>
      </c>
      <c r="D8" s="83">
        <v>0.39500000000000002</v>
      </c>
      <c r="E8" s="34">
        <f>ROUNDUP(C8/1000*D8,0.1)</f>
        <v>16</v>
      </c>
      <c r="F8" s="34">
        <f>ROUNDUP((C8+3000)/1000*D8,0.1)</f>
        <v>17</v>
      </c>
      <c r="J8" s="106" t="s">
        <v>235</v>
      </c>
      <c r="K8" s="35"/>
    </row>
    <row r="9" spans="1:18" ht="23.25" x14ac:dyDescent="0.35">
      <c r="A9" s="50"/>
      <c r="B9" s="61">
        <v>10</v>
      </c>
      <c r="C9" s="32">
        <v>39209.4</v>
      </c>
      <c r="D9" s="83">
        <v>0.61699999999999999</v>
      </c>
      <c r="E9" s="34">
        <f t="shared" ref="E9:E16" si="0">ROUNDUP(C9/1000*D9,0.1)</f>
        <v>25</v>
      </c>
      <c r="F9" s="34">
        <f t="shared" ref="F9:F39" si="1">ROUNDUP((C9+3000)/1000*D9,0.1)</f>
        <v>27</v>
      </c>
      <c r="J9" s="35"/>
      <c r="K9" s="35"/>
    </row>
    <row r="10" spans="1:18" ht="23.25" x14ac:dyDescent="0.35">
      <c r="A10" s="50"/>
      <c r="B10" s="61">
        <v>12</v>
      </c>
      <c r="C10" s="32">
        <v>37725.4</v>
      </c>
      <c r="D10" s="83">
        <v>0.88800000000000001</v>
      </c>
      <c r="E10" s="34">
        <f t="shared" si="0"/>
        <v>34</v>
      </c>
      <c r="F10" s="34">
        <f t="shared" si="1"/>
        <v>37</v>
      </c>
      <c r="J10" s="35"/>
      <c r="K10" s="35"/>
    </row>
    <row r="11" spans="1:18" ht="23.25" x14ac:dyDescent="0.35">
      <c r="A11" s="50"/>
      <c r="B11" s="61">
        <v>14</v>
      </c>
      <c r="C11" s="32">
        <v>36241.4</v>
      </c>
      <c r="D11" s="83">
        <v>1.21</v>
      </c>
      <c r="E11" s="34">
        <f t="shared" si="0"/>
        <v>44</v>
      </c>
      <c r="F11" s="34">
        <f t="shared" si="1"/>
        <v>48</v>
      </c>
      <c r="J11" s="35"/>
      <c r="K11" s="35"/>
    </row>
    <row r="12" spans="1:18" ht="23.25" x14ac:dyDescent="0.35">
      <c r="A12" s="50"/>
      <c r="B12" s="61">
        <v>16</v>
      </c>
      <c r="C12" s="32">
        <v>36029.4</v>
      </c>
      <c r="D12" s="83">
        <v>1.58</v>
      </c>
      <c r="E12" s="34">
        <f t="shared" si="0"/>
        <v>57</v>
      </c>
      <c r="F12" s="34">
        <f t="shared" si="1"/>
        <v>62</v>
      </c>
      <c r="J12" s="35"/>
      <c r="K12" s="35"/>
    </row>
    <row r="13" spans="1:18" ht="23.25" x14ac:dyDescent="0.35">
      <c r="A13" s="50"/>
      <c r="B13" s="61">
        <v>18</v>
      </c>
      <c r="C13" s="32">
        <v>36029.4</v>
      </c>
      <c r="D13" s="83">
        <v>2</v>
      </c>
      <c r="E13" s="34">
        <f t="shared" si="0"/>
        <v>73</v>
      </c>
      <c r="F13" s="34">
        <f t="shared" si="1"/>
        <v>79</v>
      </c>
      <c r="J13" s="127" t="s">
        <v>243</v>
      </c>
      <c r="K13" s="127"/>
      <c r="L13" s="127"/>
      <c r="M13" s="127"/>
      <c r="N13" s="127"/>
      <c r="O13" s="35"/>
      <c r="P13" s="35"/>
      <c r="Q13" s="35"/>
      <c r="R13" s="35"/>
    </row>
    <row r="14" spans="1:18" ht="23.25" x14ac:dyDescent="0.35">
      <c r="A14" s="50"/>
      <c r="B14" s="61">
        <v>20</v>
      </c>
      <c r="C14" s="32">
        <v>36241.4</v>
      </c>
      <c r="D14" s="83">
        <v>2.4700000000000002</v>
      </c>
      <c r="E14" s="34">
        <f t="shared" si="0"/>
        <v>90</v>
      </c>
      <c r="F14" s="34">
        <f t="shared" si="1"/>
        <v>97</v>
      </c>
      <c r="J14" s="35"/>
      <c r="K14" s="35"/>
      <c r="L14" s="35"/>
      <c r="M14" s="35"/>
      <c r="N14" s="35"/>
      <c r="O14" s="35"/>
      <c r="P14" s="35"/>
      <c r="Q14" s="35"/>
      <c r="R14" s="35"/>
    </row>
    <row r="15" spans="1:18" ht="23.25" x14ac:dyDescent="0.35">
      <c r="A15" s="50"/>
      <c r="B15" s="84">
        <v>6</v>
      </c>
      <c r="C15" s="32">
        <v>38679.4</v>
      </c>
      <c r="D15" s="83">
        <v>0.222</v>
      </c>
      <c r="E15" s="34">
        <f t="shared" si="0"/>
        <v>9</v>
      </c>
      <c r="F15" s="34">
        <f t="shared" si="1"/>
        <v>10</v>
      </c>
      <c r="J15" s="35"/>
      <c r="K15" s="35"/>
      <c r="L15" s="35"/>
      <c r="M15" s="35"/>
      <c r="N15" s="35"/>
      <c r="O15" s="35"/>
      <c r="P15" s="35"/>
      <c r="Q15" s="35"/>
      <c r="R15" s="35"/>
    </row>
    <row r="16" spans="1:18" ht="23.25" x14ac:dyDescent="0.35">
      <c r="A16" s="51"/>
      <c r="B16" s="84">
        <v>25</v>
      </c>
      <c r="C16" s="32">
        <v>36241.4</v>
      </c>
      <c r="D16" s="85">
        <v>3.85</v>
      </c>
      <c r="E16" s="86">
        <f t="shared" si="0"/>
        <v>140</v>
      </c>
      <c r="F16" s="86">
        <f t="shared" si="1"/>
        <v>152</v>
      </c>
    </row>
    <row r="17" spans="1:6" ht="23.25" x14ac:dyDescent="0.35">
      <c r="A17" s="87"/>
      <c r="B17" s="88"/>
      <c r="C17" s="87"/>
      <c r="D17" s="89"/>
      <c r="E17" s="90"/>
      <c r="F17" s="90"/>
    </row>
    <row r="18" spans="1:6" ht="23.25" x14ac:dyDescent="0.35">
      <c r="A18" s="87"/>
      <c r="B18" s="88"/>
      <c r="C18" s="87"/>
      <c r="D18" s="89"/>
      <c r="E18" s="90"/>
      <c r="F18" s="90"/>
    </row>
    <row r="19" spans="1:6" ht="23.25" x14ac:dyDescent="0.35">
      <c r="A19" s="87"/>
      <c r="B19" s="88"/>
      <c r="C19" s="87"/>
      <c r="D19" s="89"/>
      <c r="E19" s="90"/>
      <c r="F19" s="90"/>
    </row>
    <row r="20" spans="1:6" x14ac:dyDescent="0.25">
      <c r="B20" s="13"/>
      <c r="C20" s="13"/>
      <c r="D20" s="13"/>
    </row>
    <row r="21" spans="1:6" x14ac:dyDescent="0.25">
      <c r="A21" t="s">
        <v>1</v>
      </c>
      <c r="B21" s="13" t="s">
        <v>2</v>
      </c>
      <c r="C21" s="13" t="s">
        <v>179</v>
      </c>
      <c r="D21" s="13" t="s">
        <v>4</v>
      </c>
      <c r="E21" t="s">
        <v>5</v>
      </c>
      <c r="F21" t="s">
        <v>6</v>
      </c>
    </row>
    <row r="22" spans="1:6" ht="23.25" x14ac:dyDescent="0.35">
      <c r="A22" s="93" t="s">
        <v>183</v>
      </c>
      <c r="B22" s="27" t="s">
        <v>184</v>
      </c>
      <c r="C22" s="32">
        <v>40269.4</v>
      </c>
      <c r="D22" s="11">
        <v>0.60799999999999998</v>
      </c>
      <c r="E22" s="17">
        <f>ROUNDUP(C22/1000*D22, 0.1)</f>
        <v>25</v>
      </c>
      <c r="F22" s="8">
        <f t="shared" si="1"/>
        <v>27</v>
      </c>
    </row>
    <row r="23" spans="1:6" ht="23.25" x14ac:dyDescent="0.35">
      <c r="A23" s="94"/>
      <c r="B23" s="27" t="s">
        <v>185</v>
      </c>
      <c r="C23" s="32">
        <v>40269.4</v>
      </c>
      <c r="D23" s="11">
        <v>0.876</v>
      </c>
      <c r="E23" s="17">
        <f t="shared" ref="E23:E39" si="2">ROUNDUP(C23/1000*D23, 0.1)</f>
        <v>36</v>
      </c>
      <c r="F23" s="8">
        <f t="shared" si="1"/>
        <v>38</v>
      </c>
    </row>
    <row r="24" spans="1:6" ht="23.25" x14ac:dyDescent="0.35">
      <c r="A24" s="94"/>
      <c r="B24" s="27" t="s">
        <v>186</v>
      </c>
      <c r="C24" s="32">
        <v>37619.4</v>
      </c>
      <c r="D24" s="11">
        <v>1.1919999999999999</v>
      </c>
      <c r="E24" s="17">
        <f t="shared" si="2"/>
        <v>45</v>
      </c>
      <c r="F24" s="8">
        <f t="shared" si="1"/>
        <v>49</v>
      </c>
    </row>
    <row r="25" spans="1:6" ht="23.25" x14ac:dyDescent="0.35">
      <c r="A25" s="94"/>
      <c r="B25" s="27" t="s">
        <v>187</v>
      </c>
      <c r="C25" s="32">
        <v>37619.4</v>
      </c>
      <c r="D25" s="11">
        <v>1.5569999999999999</v>
      </c>
      <c r="E25" s="17">
        <f t="shared" si="2"/>
        <v>59</v>
      </c>
      <c r="F25" s="8">
        <f t="shared" si="1"/>
        <v>64</v>
      </c>
    </row>
    <row r="26" spans="1:6" ht="23.25" x14ac:dyDescent="0.35">
      <c r="A26" s="94"/>
      <c r="B26" s="27" t="s">
        <v>188</v>
      </c>
      <c r="C26" s="32">
        <v>37619.4</v>
      </c>
      <c r="D26" s="11">
        <v>2.4329999999999998</v>
      </c>
      <c r="E26" s="17">
        <f t="shared" si="2"/>
        <v>92</v>
      </c>
      <c r="F26" s="8">
        <f t="shared" si="1"/>
        <v>99</v>
      </c>
    </row>
    <row r="27" spans="1:6" ht="23.25" x14ac:dyDescent="0.35">
      <c r="A27" s="94"/>
      <c r="B27" s="28">
        <v>24</v>
      </c>
      <c r="C27" s="32">
        <v>37619.4</v>
      </c>
      <c r="D27" s="11">
        <v>3.5030000000000001</v>
      </c>
      <c r="E27" s="17">
        <f t="shared" si="2"/>
        <v>132</v>
      </c>
      <c r="F27" s="8">
        <f t="shared" si="1"/>
        <v>143</v>
      </c>
    </row>
    <row r="28" spans="1:6" ht="23.25" x14ac:dyDescent="0.35">
      <c r="A28" s="94"/>
      <c r="B28" s="28">
        <v>25</v>
      </c>
      <c r="C28" s="32">
        <v>37619.4</v>
      </c>
      <c r="D28" s="11">
        <v>3.8010000000000002</v>
      </c>
      <c r="E28" s="17">
        <f t="shared" si="2"/>
        <v>143</v>
      </c>
      <c r="F28" s="8">
        <f t="shared" si="1"/>
        <v>155</v>
      </c>
    </row>
    <row r="29" spans="1:6" ht="23.25" x14ac:dyDescent="0.35">
      <c r="A29" s="94"/>
      <c r="B29" s="28">
        <v>32</v>
      </c>
      <c r="C29" s="32">
        <v>37619.4</v>
      </c>
      <c r="D29" s="11">
        <v>6.2279999999999998</v>
      </c>
      <c r="E29" s="17">
        <f t="shared" si="2"/>
        <v>235</v>
      </c>
      <c r="F29" s="8">
        <f t="shared" si="1"/>
        <v>253</v>
      </c>
    </row>
    <row r="30" spans="1:6" ht="23.25" x14ac:dyDescent="0.35">
      <c r="A30" s="94"/>
      <c r="B30" s="28">
        <v>34</v>
      </c>
      <c r="C30" s="32">
        <v>37619.4</v>
      </c>
      <c r="D30" s="11">
        <v>7.03</v>
      </c>
      <c r="E30" s="17">
        <f t="shared" si="2"/>
        <v>265</v>
      </c>
      <c r="F30" s="8">
        <f t="shared" si="1"/>
        <v>286</v>
      </c>
    </row>
    <row r="31" spans="1:6" ht="23.25" x14ac:dyDescent="0.35">
      <c r="A31" s="94"/>
      <c r="B31" s="28">
        <v>36</v>
      </c>
      <c r="C31" s="32">
        <v>37619.4</v>
      </c>
      <c r="D31" s="11">
        <v>7.8819999999999997</v>
      </c>
      <c r="E31" s="17">
        <f t="shared" si="2"/>
        <v>297</v>
      </c>
      <c r="F31" s="8">
        <f t="shared" si="1"/>
        <v>321</v>
      </c>
    </row>
    <row r="32" spans="1:6" ht="23.25" x14ac:dyDescent="0.35">
      <c r="A32" s="94"/>
      <c r="B32" s="28">
        <v>40</v>
      </c>
      <c r="C32" s="32">
        <v>37619.4</v>
      </c>
      <c r="D32" s="11">
        <v>9.7309999999999999</v>
      </c>
      <c r="E32" s="17">
        <f t="shared" si="2"/>
        <v>367</v>
      </c>
      <c r="F32" s="8">
        <f t="shared" si="1"/>
        <v>396</v>
      </c>
    </row>
    <row r="33" spans="1:6" ht="23.25" x14ac:dyDescent="0.35">
      <c r="A33" s="94"/>
      <c r="B33" s="28">
        <v>42</v>
      </c>
      <c r="C33" s="32">
        <v>37619.4</v>
      </c>
      <c r="D33" s="11">
        <v>10.728</v>
      </c>
      <c r="E33" s="17">
        <f t="shared" si="2"/>
        <v>404</v>
      </c>
      <c r="F33" s="8">
        <f t="shared" si="1"/>
        <v>436</v>
      </c>
    </row>
    <row r="34" spans="1:6" ht="23.25" x14ac:dyDescent="0.35">
      <c r="A34" s="94"/>
      <c r="B34" s="28">
        <v>48</v>
      </c>
      <c r="C34" s="32">
        <v>37619.4</v>
      </c>
      <c r="D34" s="11">
        <v>14.012</v>
      </c>
      <c r="E34" s="17">
        <f t="shared" si="2"/>
        <v>528</v>
      </c>
      <c r="F34" s="8">
        <f t="shared" si="1"/>
        <v>570</v>
      </c>
    </row>
    <row r="35" spans="1:6" ht="23.25" x14ac:dyDescent="0.35">
      <c r="A35" s="94"/>
      <c r="B35" s="29">
        <v>50</v>
      </c>
      <c r="C35" s="32">
        <v>37619.4</v>
      </c>
      <c r="D35" s="11">
        <v>15.204000000000001</v>
      </c>
      <c r="E35" s="17">
        <f t="shared" si="2"/>
        <v>572</v>
      </c>
      <c r="F35" s="8">
        <f t="shared" si="1"/>
        <v>618</v>
      </c>
    </row>
    <row r="36" spans="1:6" ht="23.25" x14ac:dyDescent="0.35">
      <c r="A36" s="94"/>
      <c r="B36" s="29">
        <v>56</v>
      </c>
      <c r="C36" s="32">
        <v>40799.4</v>
      </c>
      <c r="D36" s="11">
        <v>19.071999999999999</v>
      </c>
      <c r="E36" s="17">
        <f t="shared" si="2"/>
        <v>779</v>
      </c>
      <c r="F36" s="8">
        <f t="shared" si="1"/>
        <v>836</v>
      </c>
    </row>
    <row r="37" spans="1:6" ht="23.25" x14ac:dyDescent="0.35">
      <c r="A37" s="94"/>
      <c r="B37" s="29">
        <v>70</v>
      </c>
      <c r="C37" s="32">
        <v>40799.4</v>
      </c>
      <c r="D37" s="11">
        <v>29.8</v>
      </c>
      <c r="E37" s="17">
        <f t="shared" si="2"/>
        <v>1216</v>
      </c>
      <c r="F37" s="8">
        <f t="shared" si="1"/>
        <v>1306</v>
      </c>
    </row>
    <row r="38" spans="1:6" ht="23.25" x14ac:dyDescent="0.35">
      <c r="A38" s="94"/>
      <c r="B38" s="29">
        <v>60</v>
      </c>
      <c r="C38" s="32">
        <v>40799.4</v>
      </c>
      <c r="D38" s="91">
        <v>22.19</v>
      </c>
      <c r="E38" s="17">
        <f t="shared" si="2"/>
        <v>906</v>
      </c>
      <c r="F38" s="8">
        <f t="shared" si="1"/>
        <v>972</v>
      </c>
    </row>
    <row r="39" spans="1:6" ht="23.25" x14ac:dyDescent="0.35">
      <c r="A39" s="94"/>
      <c r="B39" s="29">
        <v>22</v>
      </c>
      <c r="C39" s="32">
        <v>37619.4</v>
      </c>
      <c r="D39" s="59">
        <v>2.984</v>
      </c>
      <c r="E39" s="92">
        <f t="shared" si="2"/>
        <v>113</v>
      </c>
      <c r="F39" s="60">
        <f t="shared" si="1"/>
        <v>122</v>
      </c>
    </row>
  </sheetData>
  <mergeCells count="6">
    <mergeCell ref="C2:F2"/>
    <mergeCell ref="C3:F3"/>
    <mergeCell ref="C4:F4"/>
    <mergeCell ref="C5:F5"/>
    <mergeCell ref="A22:A39"/>
    <mergeCell ref="A8:A16"/>
  </mergeCells>
  <pageMargins left="0.7" right="0.7" top="0.75" bottom="0.75" header="0.3" footer="0.3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0"/>
  <sheetViews>
    <sheetView workbookViewId="0">
      <selection activeCell="I8" sqref="I8"/>
    </sheetView>
  </sheetViews>
  <sheetFormatPr defaultRowHeight="15" x14ac:dyDescent="0.25"/>
  <cols>
    <col min="1" max="1" width="25.42578125" customWidth="1"/>
    <col min="2" max="2" width="18.5703125" customWidth="1"/>
    <col min="3" max="3" width="17.140625" customWidth="1"/>
    <col min="4" max="4" width="14.140625" customWidth="1"/>
    <col min="5" max="5" width="8.42578125" customWidth="1"/>
    <col min="6" max="6" width="13.140625" customWidth="1"/>
    <col min="11" max="11" width="18.42578125" customWidth="1"/>
    <col min="12" max="12" width="21.42578125" customWidth="1"/>
    <col min="14" max="14" width="19" customWidth="1"/>
  </cols>
  <sheetData>
    <row r="2" spans="1:8" ht="21" x14ac:dyDescent="0.35">
      <c r="C2" s="41" t="s">
        <v>200</v>
      </c>
      <c r="D2" s="41"/>
      <c r="E2" s="41"/>
      <c r="F2" s="41"/>
    </row>
    <row r="3" spans="1:8" x14ac:dyDescent="0.25">
      <c r="C3" s="42" t="s">
        <v>203</v>
      </c>
      <c r="D3" s="42"/>
      <c r="E3" s="42"/>
      <c r="F3" s="42"/>
    </row>
    <row r="4" spans="1:8" x14ac:dyDescent="0.25">
      <c r="C4" s="42" t="s">
        <v>201</v>
      </c>
      <c r="D4" s="42"/>
      <c r="E4" s="42"/>
      <c r="F4" s="42"/>
    </row>
    <row r="5" spans="1:8" x14ac:dyDescent="0.25">
      <c r="C5" s="42" t="s">
        <v>202</v>
      </c>
      <c r="D5" s="42"/>
      <c r="E5" s="42"/>
      <c r="F5" s="42"/>
    </row>
    <row r="6" spans="1:8" x14ac:dyDescent="0.25">
      <c r="A6" s="46"/>
      <c r="B6" s="46"/>
      <c r="C6" s="46"/>
      <c r="D6" s="46"/>
      <c r="E6" s="46"/>
      <c r="F6" s="46"/>
      <c r="G6" s="46"/>
      <c r="H6" s="46"/>
    </row>
    <row r="7" spans="1:8" x14ac:dyDescent="0.25">
      <c r="A7" t="s">
        <v>1</v>
      </c>
      <c r="B7" t="s">
        <v>2</v>
      </c>
      <c r="C7" t="s">
        <v>179</v>
      </c>
      <c r="D7" t="s">
        <v>4</v>
      </c>
      <c r="E7" t="s">
        <v>5</v>
      </c>
      <c r="F7" t="s">
        <v>6</v>
      </c>
    </row>
    <row r="8" spans="1:8" ht="23.25" x14ac:dyDescent="0.3">
      <c r="A8" s="47" t="s">
        <v>7</v>
      </c>
      <c r="B8" s="9">
        <v>8</v>
      </c>
      <c r="C8" s="10">
        <v>36453.4</v>
      </c>
      <c r="D8" s="11">
        <v>0.39500000000000002</v>
      </c>
      <c r="E8" s="12">
        <f>ROUNDUP(C8/1000*D8, 0.1)</f>
        <v>15</v>
      </c>
      <c r="F8" s="12">
        <f>ROUNDUP((C8+3000)/1000*D8,0.1)</f>
        <v>16</v>
      </c>
    </row>
    <row r="9" spans="1:8" ht="23.25" x14ac:dyDescent="0.3">
      <c r="A9" s="47"/>
      <c r="B9" s="9">
        <v>10</v>
      </c>
      <c r="C9" s="10">
        <v>35181.4</v>
      </c>
      <c r="D9" s="11">
        <v>0.61699999999999999</v>
      </c>
      <c r="E9" s="12">
        <f t="shared" ref="E9:E20" si="0">ROUNDUP(C9/1000*D9, 0.1)</f>
        <v>22</v>
      </c>
      <c r="F9" s="12">
        <f t="shared" ref="F9:F20" si="1">ROUNDUP((C9+3000)/1000*D9,0.1)</f>
        <v>24</v>
      </c>
    </row>
    <row r="10" spans="1:8" ht="23.25" x14ac:dyDescent="0.3">
      <c r="A10" s="47"/>
      <c r="B10" s="9">
        <v>12</v>
      </c>
      <c r="C10" s="10">
        <v>33061.4</v>
      </c>
      <c r="D10" s="11">
        <v>0.88800000000000001</v>
      </c>
      <c r="E10" s="12">
        <f t="shared" si="0"/>
        <v>30</v>
      </c>
      <c r="F10" s="12">
        <f t="shared" si="1"/>
        <v>33</v>
      </c>
    </row>
    <row r="11" spans="1:8" ht="23.25" x14ac:dyDescent="0.3">
      <c r="A11" s="47"/>
      <c r="B11" s="9">
        <v>14</v>
      </c>
      <c r="C11" s="10">
        <v>32637.4</v>
      </c>
      <c r="D11" s="11">
        <v>1.21</v>
      </c>
      <c r="E11" s="12">
        <f t="shared" si="0"/>
        <v>40</v>
      </c>
      <c r="F11" s="12">
        <f t="shared" si="1"/>
        <v>44</v>
      </c>
    </row>
    <row r="12" spans="1:8" ht="23.25" x14ac:dyDescent="0.3">
      <c r="A12" s="47"/>
      <c r="B12" s="9">
        <v>16</v>
      </c>
      <c r="C12" s="10">
        <v>32637.4</v>
      </c>
      <c r="D12" s="11">
        <v>1.58</v>
      </c>
      <c r="E12" s="12">
        <f t="shared" si="0"/>
        <v>52</v>
      </c>
      <c r="F12" s="12">
        <f t="shared" si="1"/>
        <v>57</v>
      </c>
    </row>
    <row r="13" spans="1:8" ht="23.25" x14ac:dyDescent="0.3">
      <c r="A13" s="47"/>
      <c r="B13" s="9">
        <v>18</v>
      </c>
      <c r="C13" s="10">
        <v>32849.4</v>
      </c>
      <c r="D13" s="11">
        <v>2</v>
      </c>
      <c r="E13" s="12">
        <f t="shared" si="0"/>
        <v>66</v>
      </c>
      <c r="F13" s="12">
        <f t="shared" si="1"/>
        <v>72</v>
      </c>
    </row>
    <row r="14" spans="1:8" ht="23.25" x14ac:dyDescent="0.3">
      <c r="A14" s="47"/>
      <c r="B14" s="9">
        <v>20</v>
      </c>
      <c r="C14" s="10">
        <v>32637.4</v>
      </c>
      <c r="D14" s="11">
        <v>2.4700000000000002</v>
      </c>
      <c r="E14" s="12">
        <f t="shared" si="0"/>
        <v>81</v>
      </c>
      <c r="F14" s="12">
        <f t="shared" si="1"/>
        <v>89</v>
      </c>
    </row>
    <row r="15" spans="1:8" ht="23.25" x14ac:dyDescent="0.3">
      <c r="A15" s="47"/>
      <c r="B15" s="9">
        <v>22</v>
      </c>
      <c r="C15" s="10">
        <v>32425.4</v>
      </c>
      <c r="D15" s="11">
        <v>2.98</v>
      </c>
      <c r="E15" s="12">
        <f t="shared" si="0"/>
        <v>97</v>
      </c>
      <c r="F15" s="12">
        <f t="shared" si="1"/>
        <v>106</v>
      </c>
    </row>
    <row r="16" spans="1:8" ht="23.25" x14ac:dyDescent="0.3">
      <c r="A16" s="47"/>
      <c r="B16" s="9">
        <v>25</v>
      </c>
      <c r="C16" s="10">
        <v>32637.4</v>
      </c>
      <c r="D16" s="11">
        <v>3.85</v>
      </c>
      <c r="E16" s="12">
        <f t="shared" si="0"/>
        <v>126</v>
      </c>
      <c r="F16" s="12">
        <f t="shared" si="1"/>
        <v>138</v>
      </c>
    </row>
    <row r="17" spans="1:6" ht="23.25" x14ac:dyDescent="0.3">
      <c r="A17" s="47"/>
      <c r="B17" s="9">
        <v>28</v>
      </c>
      <c r="C17" s="10">
        <v>32637.4</v>
      </c>
      <c r="D17" s="11">
        <v>4.83</v>
      </c>
      <c r="E17" s="12">
        <f t="shared" si="0"/>
        <v>158</v>
      </c>
      <c r="F17" s="12">
        <f t="shared" si="1"/>
        <v>173</v>
      </c>
    </row>
    <row r="18" spans="1:6" ht="23.25" x14ac:dyDescent="0.3">
      <c r="A18" s="47"/>
      <c r="B18" s="9">
        <v>32</v>
      </c>
      <c r="C18" s="10">
        <v>32637.4</v>
      </c>
      <c r="D18" s="11">
        <v>6.31</v>
      </c>
      <c r="E18" s="12">
        <f t="shared" si="0"/>
        <v>206</v>
      </c>
      <c r="F18" s="12">
        <f t="shared" si="1"/>
        <v>225</v>
      </c>
    </row>
    <row r="19" spans="1:6" ht="23.25" x14ac:dyDescent="0.3">
      <c r="A19" s="47"/>
      <c r="B19" s="9">
        <v>36</v>
      </c>
      <c r="C19" s="10">
        <v>36029.4</v>
      </c>
      <c r="D19" s="11">
        <v>7.99</v>
      </c>
      <c r="E19" s="12">
        <f t="shared" si="0"/>
        <v>288</v>
      </c>
      <c r="F19" s="12">
        <f t="shared" si="1"/>
        <v>312</v>
      </c>
    </row>
    <row r="20" spans="1:6" ht="23.25" x14ac:dyDescent="0.3">
      <c r="A20" s="47"/>
      <c r="B20" s="9">
        <v>6</v>
      </c>
      <c r="C20" s="10">
        <v>37301.4</v>
      </c>
      <c r="D20" s="11">
        <v>0.222</v>
      </c>
      <c r="E20" s="12">
        <f t="shared" si="0"/>
        <v>9</v>
      </c>
      <c r="F20" s="12">
        <f t="shared" si="1"/>
        <v>9</v>
      </c>
    </row>
  </sheetData>
  <mergeCells count="6">
    <mergeCell ref="A6:H6"/>
    <mergeCell ref="A8:A20"/>
    <mergeCell ref="C2:F2"/>
    <mergeCell ref="C3:F3"/>
    <mergeCell ref="C4:F4"/>
    <mergeCell ref="C5:F5"/>
  </mergeCells>
  <pageMargins left="0.7" right="0.7" top="0.75" bottom="0.75" header="0.3" footer="0.3"/>
  <pageSetup paperSize="9"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54"/>
  <sheetViews>
    <sheetView zoomScale="55" zoomScaleNormal="55" workbookViewId="0">
      <selection activeCell="P28" sqref="P28"/>
    </sheetView>
  </sheetViews>
  <sheetFormatPr defaultRowHeight="15" x14ac:dyDescent="0.25"/>
  <cols>
    <col min="1" max="1" width="34.42578125" customWidth="1"/>
    <col min="2" max="2" width="28.140625" customWidth="1"/>
    <col min="3" max="3" width="18.85546875" customWidth="1"/>
    <col min="4" max="4" width="24.28515625" customWidth="1"/>
    <col min="5" max="5" width="22.140625" customWidth="1"/>
    <col min="6" max="6" width="20.7109375" customWidth="1"/>
    <col min="7" max="7" width="20" customWidth="1"/>
    <col min="8" max="8" width="27.5703125" customWidth="1"/>
    <col min="9" max="9" width="41.140625" customWidth="1"/>
    <col min="10" max="10" width="21.5703125" customWidth="1"/>
    <col min="11" max="11" width="21.42578125" customWidth="1"/>
    <col min="12" max="12" width="22.5703125" customWidth="1"/>
    <col min="13" max="13" width="15.85546875" customWidth="1"/>
    <col min="14" max="14" width="22.85546875" customWidth="1"/>
    <col min="15" max="15" width="17.140625" customWidth="1"/>
    <col min="16" max="16" width="13.28515625" customWidth="1"/>
    <col min="17" max="17" width="18" customWidth="1"/>
  </cols>
  <sheetData>
    <row r="2" spans="1:19" ht="21" x14ac:dyDescent="0.35">
      <c r="B2" s="41" t="s">
        <v>200</v>
      </c>
      <c r="C2" s="41"/>
      <c r="D2" s="41"/>
      <c r="E2" s="41"/>
      <c r="F2" t="s">
        <v>216</v>
      </c>
    </row>
    <row r="3" spans="1:19" x14ac:dyDescent="0.25">
      <c r="B3" s="42" t="s">
        <v>203</v>
      </c>
      <c r="C3" s="42"/>
      <c r="D3" s="42"/>
      <c r="E3" s="42"/>
    </row>
    <row r="4" spans="1:19" x14ac:dyDescent="0.25">
      <c r="B4" s="42" t="s">
        <v>201</v>
      </c>
      <c r="C4" s="42"/>
      <c r="D4" s="42"/>
      <c r="E4" s="42"/>
    </row>
    <row r="5" spans="1:19" x14ac:dyDescent="0.25">
      <c r="B5" s="42" t="s">
        <v>202</v>
      </c>
      <c r="C5" s="42"/>
      <c r="D5" s="42"/>
      <c r="E5" s="42"/>
    </row>
    <row r="7" spans="1:19" x14ac:dyDescent="0.25">
      <c r="A7" t="s">
        <v>1</v>
      </c>
      <c r="B7" t="s">
        <v>2</v>
      </c>
      <c r="C7" s="13" t="s">
        <v>3</v>
      </c>
      <c r="D7" s="13" t="s">
        <v>34</v>
      </c>
      <c r="E7" s="13" t="s">
        <v>5</v>
      </c>
      <c r="G7" t="s">
        <v>1</v>
      </c>
      <c r="H7" t="s">
        <v>2</v>
      </c>
      <c r="I7" t="s">
        <v>179</v>
      </c>
      <c r="J7" t="s">
        <v>4</v>
      </c>
      <c r="K7" t="s">
        <v>5</v>
      </c>
      <c r="L7" t="s">
        <v>6</v>
      </c>
    </row>
    <row r="8" spans="1:19" ht="26.25" customHeight="1" x14ac:dyDescent="0.35">
      <c r="A8" s="95" t="s">
        <v>8</v>
      </c>
      <c r="B8" s="96" t="s">
        <v>9</v>
      </c>
      <c r="C8" s="97">
        <v>46099.4</v>
      </c>
      <c r="D8" s="98">
        <v>36.799999999999997</v>
      </c>
      <c r="E8" s="99">
        <f>ROUNDUP(C8/1000*D8,0.1)</f>
        <v>1697</v>
      </c>
      <c r="F8" s="37"/>
      <c r="G8" s="124" t="s">
        <v>180</v>
      </c>
      <c r="H8" s="125" t="s">
        <v>23</v>
      </c>
      <c r="I8" s="122">
        <v>46311.4</v>
      </c>
      <c r="J8" s="126">
        <v>24.5</v>
      </c>
      <c r="K8" s="26">
        <f>ROUNDUP(I8/1000*J8,0.1)</f>
        <v>1135</v>
      </c>
      <c r="L8" s="26">
        <f>(I8+3000)/1000*J8</f>
        <v>1208.1293000000001</v>
      </c>
      <c r="M8" s="37"/>
      <c r="N8" s="37"/>
      <c r="O8" s="37"/>
      <c r="P8" s="37"/>
    </row>
    <row r="9" spans="1:19" ht="26.25" customHeight="1" x14ac:dyDescent="0.35">
      <c r="A9" s="101"/>
      <c r="B9" s="96" t="s">
        <v>10</v>
      </c>
      <c r="C9" s="97">
        <v>45569.4</v>
      </c>
      <c r="D9" s="102">
        <v>706.5</v>
      </c>
      <c r="E9" s="99">
        <f t="shared" ref="E9:E32" si="0">ROUNDUP(C9/1000*D9,0.1)</f>
        <v>32195</v>
      </c>
      <c r="F9" s="37"/>
      <c r="G9" s="124"/>
      <c r="H9" s="125" t="s">
        <v>27</v>
      </c>
      <c r="I9" s="122">
        <v>45569.4</v>
      </c>
      <c r="J9" s="126">
        <v>32.200000000000003</v>
      </c>
      <c r="K9" s="26">
        <f t="shared" ref="K9:K11" si="1">ROUNDUP(I9/1000*J9,0.1)</f>
        <v>1468</v>
      </c>
      <c r="L9" s="26">
        <f t="shared" ref="L9:L11" si="2">(I9+3000)/1000*J9</f>
        <v>1563.9346800000003</v>
      </c>
      <c r="M9" s="37"/>
      <c r="N9" s="37"/>
      <c r="O9" s="37"/>
      <c r="P9" s="37"/>
    </row>
    <row r="10" spans="1:19" ht="23.25" x14ac:dyDescent="0.35">
      <c r="A10" s="101"/>
      <c r="B10" s="103" t="s">
        <v>11</v>
      </c>
      <c r="C10" s="97">
        <v>47159.4</v>
      </c>
      <c r="D10" s="102">
        <v>847.8</v>
      </c>
      <c r="E10" s="99">
        <f t="shared" si="0"/>
        <v>39982</v>
      </c>
      <c r="F10" s="37"/>
      <c r="G10" s="124"/>
      <c r="H10" s="125" t="s">
        <v>30</v>
      </c>
      <c r="I10" s="122">
        <v>46099.4</v>
      </c>
      <c r="J10" s="126">
        <v>40.5</v>
      </c>
      <c r="K10" s="26">
        <f t="shared" si="1"/>
        <v>1868</v>
      </c>
      <c r="L10" s="26">
        <f t="shared" si="2"/>
        <v>1988.5257000000001</v>
      </c>
      <c r="M10" s="37"/>
      <c r="N10" s="37"/>
      <c r="O10" s="37"/>
      <c r="P10" s="37"/>
    </row>
    <row r="11" spans="1:19" ht="23.25" x14ac:dyDescent="0.35">
      <c r="A11" s="101"/>
      <c r="B11" s="103" t="s">
        <v>12</v>
      </c>
      <c r="C11" s="97">
        <v>48219.4</v>
      </c>
      <c r="D11" s="102">
        <v>989.1</v>
      </c>
      <c r="E11" s="99">
        <f t="shared" si="0"/>
        <v>47694</v>
      </c>
      <c r="F11" s="37"/>
      <c r="G11" s="124"/>
      <c r="H11" s="125" t="s">
        <v>32</v>
      </c>
      <c r="I11" s="122">
        <v>46205.4</v>
      </c>
      <c r="J11" s="126">
        <v>48.5</v>
      </c>
      <c r="K11" s="26">
        <f t="shared" si="1"/>
        <v>2241</v>
      </c>
      <c r="L11" s="26">
        <f t="shared" si="2"/>
        <v>2386.4619000000002</v>
      </c>
      <c r="M11" s="37"/>
      <c r="N11" s="37"/>
      <c r="O11" s="37"/>
      <c r="P11" s="37"/>
    </row>
    <row r="12" spans="1:19" ht="23.25" x14ac:dyDescent="0.35">
      <c r="A12" s="101"/>
      <c r="B12" s="103" t="s">
        <v>13</v>
      </c>
      <c r="C12" s="97">
        <v>46099.4</v>
      </c>
      <c r="D12" s="102">
        <v>1310</v>
      </c>
      <c r="E12" s="99">
        <f t="shared" si="0"/>
        <v>60391</v>
      </c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</row>
    <row r="13" spans="1:19" ht="23.25" x14ac:dyDescent="0.35">
      <c r="A13" s="101"/>
      <c r="B13" s="103" t="s">
        <v>14</v>
      </c>
      <c r="C13" s="97">
        <v>46099.4</v>
      </c>
      <c r="D13" s="102">
        <v>1130.4000000000001</v>
      </c>
      <c r="E13" s="99">
        <f t="shared" si="0"/>
        <v>52111</v>
      </c>
      <c r="F13" s="37"/>
      <c r="G13" s="37"/>
      <c r="H13" s="37"/>
      <c r="I13" s="37"/>
      <c r="J13" s="37"/>
      <c r="K13" s="70"/>
      <c r="L13" s="37"/>
    </row>
    <row r="14" spans="1:19" ht="28.5" x14ac:dyDescent="0.45">
      <c r="A14" s="101"/>
      <c r="B14" s="103" t="s">
        <v>15</v>
      </c>
      <c r="C14" s="97">
        <v>46099.4</v>
      </c>
      <c r="D14" s="102">
        <v>1498</v>
      </c>
      <c r="E14" s="99">
        <f t="shared" si="0"/>
        <v>69057</v>
      </c>
      <c r="F14" s="37"/>
      <c r="G14" s="118" t="s">
        <v>189</v>
      </c>
      <c r="H14" s="116" t="s">
        <v>24</v>
      </c>
      <c r="I14" s="122">
        <v>45990</v>
      </c>
      <c r="J14" s="37"/>
      <c r="K14" s="107" t="s">
        <v>234</v>
      </c>
      <c r="L14" s="37"/>
      <c r="N14" s="69"/>
      <c r="O14" s="69"/>
      <c r="P14" s="69"/>
      <c r="Q14" s="69"/>
      <c r="R14" s="69"/>
      <c r="S14" s="69"/>
    </row>
    <row r="15" spans="1:19" ht="26.25" x14ac:dyDescent="0.4">
      <c r="A15" s="101"/>
      <c r="B15" s="103" t="s">
        <v>16</v>
      </c>
      <c r="C15" s="97">
        <v>47371.4</v>
      </c>
      <c r="D15" s="102">
        <v>1271.7</v>
      </c>
      <c r="E15" s="99">
        <f t="shared" si="0"/>
        <v>60243</v>
      </c>
      <c r="F15" s="37"/>
      <c r="G15" s="118"/>
      <c r="H15" s="116" t="s">
        <v>27</v>
      </c>
      <c r="I15" s="122">
        <v>45990</v>
      </c>
      <c r="J15" s="37"/>
      <c r="K15" s="106" t="s">
        <v>235</v>
      </c>
    </row>
    <row r="16" spans="1:19" ht="23.25" x14ac:dyDescent="0.35">
      <c r="A16" s="101"/>
      <c r="B16" s="103" t="s">
        <v>17</v>
      </c>
      <c r="C16" s="97">
        <v>45039.4</v>
      </c>
      <c r="D16" s="102">
        <v>49.06</v>
      </c>
      <c r="E16" s="99">
        <f t="shared" si="0"/>
        <v>2210</v>
      </c>
      <c r="F16" s="37"/>
      <c r="G16" s="118"/>
      <c r="H16" s="116" t="s">
        <v>30</v>
      </c>
      <c r="I16" s="122">
        <v>45990</v>
      </c>
      <c r="J16" s="37"/>
      <c r="K16" s="70"/>
    </row>
    <row r="17" spans="1:16" ht="23.25" x14ac:dyDescent="0.35">
      <c r="A17" s="101"/>
      <c r="B17" s="103" t="s">
        <v>18</v>
      </c>
      <c r="C17" s="97">
        <v>45569.4</v>
      </c>
      <c r="D17" s="102">
        <v>61.33</v>
      </c>
      <c r="E17" s="99">
        <f t="shared" si="0"/>
        <v>2795</v>
      </c>
      <c r="F17" s="37"/>
      <c r="G17" s="118"/>
      <c r="H17" s="116" t="s">
        <v>32</v>
      </c>
      <c r="I17" s="122">
        <v>45990</v>
      </c>
      <c r="J17" s="37"/>
      <c r="K17" s="70"/>
    </row>
    <row r="18" spans="1:16" ht="23.25" x14ac:dyDescent="0.35">
      <c r="A18" s="101"/>
      <c r="B18" s="103" t="s">
        <v>19</v>
      </c>
      <c r="C18" s="97">
        <v>47053.4</v>
      </c>
      <c r="D18" s="102">
        <v>1413</v>
      </c>
      <c r="E18" s="99">
        <f t="shared" si="0"/>
        <v>66487</v>
      </c>
      <c r="F18" s="37"/>
      <c r="G18" s="118"/>
      <c r="H18" s="116" t="s">
        <v>33</v>
      </c>
      <c r="I18" s="122">
        <v>45990</v>
      </c>
      <c r="J18" s="37"/>
      <c r="K18" s="70"/>
    </row>
    <row r="19" spans="1:16" ht="23.25" x14ac:dyDescent="0.35">
      <c r="A19" s="101"/>
      <c r="B19" s="103" t="s">
        <v>20</v>
      </c>
      <c r="C19" s="97">
        <v>47053.4</v>
      </c>
      <c r="D19" s="102">
        <v>1872</v>
      </c>
      <c r="E19" s="99">
        <f t="shared" si="0"/>
        <v>88084</v>
      </c>
      <c r="F19" s="37"/>
      <c r="G19" s="118"/>
      <c r="H19" s="116" t="s">
        <v>10</v>
      </c>
      <c r="I19" s="122">
        <v>46990</v>
      </c>
      <c r="J19" s="37"/>
      <c r="K19" s="70"/>
    </row>
    <row r="20" spans="1:16" ht="23.25" x14ac:dyDescent="0.35">
      <c r="A20" s="101"/>
      <c r="B20" s="96" t="s">
        <v>21</v>
      </c>
      <c r="C20" s="97">
        <v>47053.4</v>
      </c>
      <c r="D20" s="98">
        <v>1766.25</v>
      </c>
      <c r="E20" s="99">
        <f t="shared" si="0"/>
        <v>83109</v>
      </c>
      <c r="F20" s="37"/>
      <c r="G20" s="118"/>
      <c r="H20" s="116" t="s">
        <v>190</v>
      </c>
      <c r="I20" s="123" t="s">
        <v>191</v>
      </c>
      <c r="J20" s="37"/>
      <c r="K20" s="70"/>
    </row>
    <row r="21" spans="1:16" ht="23.25" x14ac:dyDescent="0.35">
      <c r="A21" s="101"/>
      <c r="B21" s="96" t="s">
        <v>22</v>
      </c>
      <c r="C21" s="97">
        <v>47053.4</v>
      </c>
      <c r="D21" s="98">
        <v>2340</v>
      </c>
      <c r="E21" s="99">
        <f t="shared" si="0"/>
        <v>110105</v>
      </c>
      <c r="F21" s="37"/>
      <c r="G21" s="118"/>
      <c r="H21" s="116" t="s">
        <v>11</v>
      </c>
      <c r="I21" s="123" t="s">
        <v>191</v>
      </c>
      <c r="J21" s="37"/>
      <c r="K21" s="70"/>
    </row>
    <row r="22" spans="1:16" ht="23.25" x14ac:dyDescent="0.35">
      <c r="A22" s="101"/>
      <c r="B22" s="96" t="s">
        <v>23</v>
      </c>
      <c r="C22" s="97">
        <v>47477.4</v>
      </c>
      <c r="D22" s="102">
        <v>73.59</v>
      </c>
      <c r="E22" s="99">
        <f t="shared" si="0"/>
        <v>3494</v>
      </c>
      <c r="F22" s="37"/>
      <c r="G22" s="118"/>
      <c r="H22" s="116" t="s">
        <v>13</v>
      </c>
      <c r="I22" s="123" t="s">
        <v>191</v>
      </c>
      <c r="J22" s="37"/>
      <c r="K22" s="70"/>
    </row>
    <row r="23" spans="1:16" ht="23.25" x14ac:dyDescent="0.35">
      <c r="A23" s="101"/>
      <c r="B23" s="105" t="s">
        <v>24</v>
      </c>
      <c r="C23" s="97">
        <v>45039.4</v>
      </c>
      <c r="D23" s="102">
        <v>211</v>
      </c>
      <c r="E23" s="99">
        <f t="shared" si="0"/>
        <v>9504</v>
      </c>
      <c r="F23" s="37"/>
      <c r="G23" s="118"/>
      <c r="H23" s="116" t="s">
        <v>14</v>
      </c>
      <c r="I23" s="123" t="s">
        <v>191</v>
      </c>
      <c r="J23" s="37"/>
      <c r="K23" s="70"/>
    </row>
    <row r="24" spans="1:16" ht="23.25" x14ac:dyDescent="0.35">
      <c r="A24" s="101"/>
      <c r="B24" s="105" t="s">
        <v>25</v>
      </c>
      <c r="C24" s="97">
        <v>47265.4</v>
      </c>
      <c r="D24" s="102">
        <v>2119.5</v>
      </c>
      <c r="E24" s="99">
        <f t="shared" si="0"/>
        <v>100180</v>
      </c>
      <c r="F24" s="37"/>
      <c r="G24" s="118"/>
      <c r="H24" s="116" t="s">
        <v>192</v>
      </c>
      <c r="I24" s="123" t="s">
        <v>191</v>
      </c>
      <c r="J24" s="37"/>
      <c r="K24" s="70"/>
    </row>
    <row r="25" spans="1:16" ht="23.25" x14ac:dyDescent="0.35">
      <c r="A25" s="101"/>
      <c r="B25" s="105" t="s">
        <v>26</v>
      </c>
      <c r="C25" s="97">
        <v>47265.4</v>
      </c>
      <c r="D25" s="102">
        <v>2808</v>
      </c>
      <c r="E25" s="99">
        <f t="shared" si="0"/>
        <v>132722</v>
      </c>
      <c r="F25" s="37"/>
      <c r="G25" s="118"/>
      <c r="H25" s="116" t="s">
        <v>19</v>
      </c>
      <c r="I25" s="123" t="s">
        <v>191</v>
      </c>
      <c r="J25" s="37"/>
      <c r="K25" s="70"/>
      <c r="L25" s="37"/>
      <c r="M25" s="37"/>
      <c r="N25" s="37"/>
      <c r="O25" s="37"/>
      <c r="P25" s="37"/>
    </row>
    <row r="26" spans="1:16" ht="23.25" x14ac:dyDescent="0.35">
      <c r="A26" s="101"/>
      <c r="B26" s="105" t="s">
        <v>27</v>
      </c>
      <c r="C26" s="97">
        <v>45039.4</v>
      </c>
      <c r="D26" s="102">
        <v>282.60000000000002</v>
      </c>
      <c r="E26" s="99">
        <f t="shared" si="0"/>
        <v>12729</v>
      </c>
      <c r="F26" s="37"/>
      <c r="G26" s="118"/>
      <c r="H26" s="116" t="s">
        <v>22</v>
      </c>
      <c r="I26" s="123" t="s">
        <v>191</v>
      </c>
      <c r="J26" s="37"/>
      <c r="K26" s="37"/>
      <c r="L26" s="37"/>
      <c r="M26" s="37"/>
      <c r="N26" s="37"/>
      <c r="O26" s="37"/>
      <c r="P26" s="37"/>
    </row>
    <row r="27" spans="1:16" ht="23.25" x14ac:dyDescent="0.35">
      <c r="A27" s="101"/>
      <c r="B27" s="105" t="s">
        <v>28</v>
      </c>
      <c r="C27" s="97">
        <v>47265.4</v>
      </c>
      <c r="D27" s="102">
        <v>2826</v>
      </c>
      <c r="E27" s="99">
        <f t="shared" si="0"/>
        <v>133573</v>
      </c>
      <c r="F27" s="37"/>
      <c r="G27" s="118"/>
      <c r="H27" s="116" t="s">
        <v>25</v>
      </c>
      <c r="I27" s="123" t="s">
        <v>191</v>
      </c>
      <c r="J27" s="37"/>
      <c r="K27" s="37"/>
      <c r="L27" s="37"/>
      <c r="M27" s="37"/>
      <c r="N27" s="37"/>
      <c r="O27" s="37"/>
      <c r="P27" s="37"/>
    </row>
    <row r="28" spans="1:16" ht="23.25" x14ac:dyDescent="0.35">
      <c r="A28" s="101"/>
      <c r="B28" s="105" t="s">
        <v>29</v>
      </c>
      <c r="C28" s="97">
        <v>47265.4</v>
      </c>
      <c r="D28" s="102">
        <v>3477</v>
      </c>
      <c r="E28" s="99">
        <f t="shared" si="0"/>
        <v>164342</v>
      </c>
      <c r="F28" s="37"/>
      <c r="G28" s="118"/>
      <c r="H28" s="116" t="s">
        <v>193</v>
      </c>
      <c r="I28" s="123" t="s">
        <v>191</v>
      </c>
      <c r="J28" s="37"/>
      <c r="K28" s="37"/>
      <c r="L28" s="37"/>
      <c r="M28" s="37"/>
      <c r="N28" s="37"/>
      <c r="O28" s="37"/>
      <c r="P28" s="37"/>
    </row>
    <row r="29" spans="1:16" ht="23.25" x14ac:dyDescent="0.35">
      <c r="A29" s="101"/>
      <c r="B29" s="105" t="s">
        <v>30</v>
      </c>
      <c r="C29" s="97">
        <v>45039.4</v>
      </c>
      <c r="D29" s="102">
        <v>353.25</v>
      </c>
      <c r="E29" s="99">
        <f t="shared" si="0"/>
        <v>15911</v>
      </c>
      <c r="F29" s="37"/>
      <c r="G29" s="118"/>
      <c r="H29" s="116" t="s">
        <v>28</v>
      </c>
      <c r="I29" s="123" t="s">
        <v>191</v>
      </c>
      <c r="J29" s="37"/>
      <c r="K29" s="37"/>
      <c r="L29" s="37"/>
      <c r="M29" s="37"/>
      <c r="N29" s="37"/>
      <c r="O29" s="37"/>
      <c r="P29" s="37"/>
    </row>
    <row r="30" spans="1:16" ht="23.25" x14ac:dyDescent="0.35">
      <c r="A30" s="101"/>
      <c r="B30" s="105" t="s">
        <v>31</v>
      </c>
      <c r="C30" s="97">
        <v>47265.4</v>
      </c>
      <c r="D30" s="102">
        <v>4680</v>
      </c>
      <c r="E30" s="99">
        <f t="shared" si="0"/>
        <v>221203</v>
      </c>
      <c r="F30" s="37"/>
      <c r="G30" s="118"/>
      <c r="H30" s="116" t="s">
        <v>31</v>
      </c>
      <c r="I30" s="123" t="s">
        <v>191</v>
      </c>
      <c r="J30" s="37"/>
      <c r="K30" s="37"/>
      <c r="L30" s="37"/>
      <c r="M30" s="37"/>
      <c r="N30" s="37"/>
      <c r="O30" s="37"/>
      <c r="P30" s="37"/>
    </row>
    <row r="31" spans="1:16" ht="23.25" x14ac:dyDescent="0.35">
      <c r="A31" s="101"/>
      <c r="B31" s="105" t="s">
        <v>32</v>
      </c>
      <c r="C31" s="97">
        <v>47371.4</v>
      </c>
      <c r="D31" s="102">
        <v>423.9</v>
      </c>
      <c r="E31" s="99">
        <f t="shared" si="0"/>
        <v>20081</v>
      </c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</row>
    <row r="32" spans="1:16" ht="23.25" x14ac:dyDescent="0.35">
      <c r="A32" s="104"/>
      <c r="B32" s="105" t="s">
        <v>33</v>
      </c>
      <c r="C32" s="97">
        <v>45569.4</v>
      </c>
      <c r="D32" s="102">
        <v>565.20000000000005</v>
      </c>
      <c r="E32" s="99">
        <f t="shared" si="0"/>
        <v>25756</v>
      </c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1:16" x14ac:dyDescent="0.2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</row>
    <row r="34" spans="1:16" x14ac:dyDescent="0.25">
      <c r="A34" s="37"/>
      <c r="B34" s="37"/>
      <c r="C34" s="37"/>
      <c r="D34" s="37"/>
      <c r="E34" s="37"/>
      <c r="F34" s="37"/>
      <c r="G34" s="37"/>
      <c r="H34" s="37"/>
    </row>
    <row r="35" spans="1:16" x14ac:dyDescent="0.25">
      <c r="A35" s="37"/>
      <c r="B35" s="37"/>
      <c r="C35" s="37"/>
      <c r="D35" s="37"/>
      <c r="E35" s="37"/>
      <c r="F35" s="37"/>
      <c r="G35" s="37"/>
      <c r="H35" s="37"/>
    </row>
    <row r="36" spans="1:16" x14ac:dyDescent="0.25">
      <c r="A36" s="37"/>
      <c r="B36" s="37"/>
      <c r="C36" s="37"/>
      <c r="D36" s="37"/>
      <c r="E36" s="37"/>
      <c r="F36" s="37"/>
      <c r="G36" s="37"/>
      <c r="H36" s="37"/>
    </row>
    <row r="37" spans="1:16" ht="21" x14ac:dyDescent="0.35">
      <c r="A37" s="4" t="s">
        <v>1</v>
      </c>
      <c r="B37" s="4" t="s">
        <v>2</v>
      </c>
      <c r="C37" s="5" t="s">
        <v>3</v>
      </c>
      <c r="D37" s="5" t="s">
        <v>34</v>
      </c>
      <c r="E37" s="5" t="s">
        <v>178</v>
      </c>
      <c r="F37" s="5" t="s">
        <v>6</v>
      </c>
      <c r="G37" s="37"/>
      <c r="H37" s="37"/>
    </row>
    <row r="38" spans="1:16" ht="33" x14ac:dyDescent="0.4">
      <c r="A38" s="118" t="s">
        <v>170</v>
      </c>
      <c r="B38" s="116" t="s">
        <v>171</v>
      </c>
      <c r="C38" s="31">
        <v>55000</v>
      </c>
      <c r="D38" s="117">
        <v>12.27</v>
      </c>
      <c r="E38" s="25">
        <f>ROUNDUP(C38/1000*D38,0.1)</f>
        <v>675</v>
      </c>
      <c r="F38" s="25">
        <f>(C38+3000)/1000*D38</f>
        <v>711.66</v>
      </c>
      <c r="G38" s="37"/>
      <c r="H38" s="120" t="s">
        <v>237</v>
      </c>
      <c r="I38" s="121" t="s">
        <v>238</v>
      </c>
      <c r="J38" s="121" t="s">
        <v>217</v>
      </c>
      <c r="K38" s="20">
        <v>45039.4</v>
      </c>
    </row>
    <row r="39" spans="1:16" ht="33" x14ac:dyDescent="0.4">
      <c r="A39" s="118"/>
      <c r="B39" s="116" t="s">
        <v>172</v>
      </c>
      <c r="C39" s="119">
        <v>50869.4</v>
      </c>
      <c r="D39" s="117">
        <v>14.72</v>
      </c>
      <c r="E39" s="25">
        <f t="shared" ref="E39:E48" si="3">ROUNDUP(C39/1000*D39,0.1)</f>
        <v>749</v>
      </c>
      <c r="F39" s="25">
        <f t="shared" ref="F39:F48" si="4">(C39+3000)/1000*D39</f>
        <v>792.95756800000004</v>
      </c>
      <c r="G39" s="37"/>
      <c r="H39" s="120" t="s">
        <v>239</v>
      </c>
      <c r="I39" s="121" t="s">
        <v>240</v>
      </c>
      <c r="J39" s="121" t="s">
        <v>217</v>
      </c>
      <c r="K39" s="20">
        <v>45039.4</v>
      </c>
    </row>
    <row r="40" spans="1:16" ht="33" x14ac:dyDescent="0.4">
      <c r="A40" s="118"/>
      <c r="B40" s="116" t="s">
        <v>173</v>
      </c>
      <c r="C40" s="119">
        <v>51399.4</v>
      </c>
      <c r="D40" s="117">
        <v>17.170000000000002</v>
      </c>
      <c r="E40" s="25">
        <f t="shared" si="3"/>
        <v>883</v>
      </c>
      <c r="F40" s="25">
        <f t="shared" si="4"/>
        <v>934.03769800000009</v>
      </c>
      <c r="G40" s="37"/>
      <c r="H40" s="120" t="s">
        <v>241</v>
      </c>
      <c r="I40" s="121" t="s">
        <v>242</v>
      </c>
      <c r="J40" s="121" t="s">
        <v>217</v>
      </c>
      <c r="K40" s="20">
        <v>45569.4</v>
      </c>
    </row>
    <row r="41" spans="1:16" ht="26.25" x14ac:dyDescent="0.4">
      <c r="A41" s="118"/>
      <c r="B41" s="116" t="s">
        <v>174</v>
      </c>
      <c r="C41" s="119">
        <v>50869.4</v>
      </c>
      <c r="D41" s="117">
        <v>19.63</v>
      </c>
      <c r="E41" s="25">
        <f t="shared" si="3"/>
        <v>999</v>
      </c>
      <c r="F41" s="25">
        <f t="shared" si="4"/>
        <v>1057.456322</v>
      </c>
      <c r="G41" s="37"/>
      <c r="H41" s="37"/>
      <c r="K41" s="55"/>
    </row>
    <row r="42" spans="1:16" ht="21" x14ac:dyDescent="0.35">
      <c r="A42" s="118"/>
      <c r="B42" s="116" t="s">
        <v>175</v>
      </c>
      <c r="C42" s="119">
        <v>50551.4</v>
      </c>
      <c r="D42" s="117">
        <v>24.53</v>
      </c>
      <c r="E42" s="25">
        <f t="shared" si="3"/>
        <v>1241</v>
      </c>
      <c r="F42" s="25">
        <f t="shared" si="4"/>
        <v>1313.6158420000002</v>
      </c>
      <c r="G42" s="37"/>
      <c r="H42" s="37"/>
    </row>
    <row r="43" spans="1:16" ht="21" x14ac:dyDescent="0.35">
      <c r="A43" s="118"/>
      <c r="B43" s="116" t="s">
        <v>176</v>
      </c>
      <c r="C43" s="119">
        <v>50339.4</v>
      </c>
      <c r="D43" s="117">
        <v>29.44</v>
      </c>
      <c r="E43" s="25">
        <f t="shared" si="3"/>
        <v>1482</v>
      </c>
      <c r="F43" s="25">
        <f t="shared" si="4"/>
        <v>1570.3119360000003</v>
      </c>
      <c r="G43" s="37"/>
      <c r="H43" s="37"/>
    </row>
    <row r="44" spans="1:16" ht="21" x14ac:dyDescent="0.35">
      <c r="A44" s="118"/>
      <c r="B44" s="116" t="s">
        <v>9</v>
      </c>
      <c r="C44" s="119">
        <v>50551.4</v>
      </c>
      <c r="D44" s="117">
        <v>36.799999999999997</v>
      </c>
      <c r="E44" s="25">
        <f t="shared" si="3"/>
        <v>1861</v>
      </c>
      <c r="F44" s="25">
        <f t="shared" si="4"/>
        <v>1970.6915199999999</v>
      </c>
      <c r="G44" s="37"/>
      <c r="H44" s="37"/>
    </row>
    <row r="45" spans="1:16" ht="21" x14ac:dyDescent="0.35">
      <c r="A45" s="118"/>
      <c r="B45" s="116" t="s">
        <v>177</v>
      </c>
      <c r="C45" s="119">
        <v>49809.4</v>
      </c>
      <c r="D45" s="117">
        <v>44.18</v>
      </c>
      <c r="E45" s="25">
        <f t="shared" si="3"/>
        <v>2201</v>
      </c>
      <c r="F45" s="25">
        <f t="shared" si="4"/>
        <v>2333.1192920000003</v>
      </c>
      <c r="G45" s="37"/>
      <c r="H45" s="37"/>
    </row>
    <row r="46" spans="1:16" ht="21" x14ac:dyDescent="0.35">
      <c r="A46" s="118"/>
      <c r="B46" s="116" t="s">
        <v>17</v>
      </c>
      <c r="C46" s="119">
        <v>49809.4</v>
      </c>
      <c r="D46" s="117">
        <v>49.06</v>
      </c>
      <c r="E46" s="25">
        <f t="shared" si="3"/>
        <v>2444</v>
      </c>
      <c r="F46" s="25">
        <f t="shared" si="4"/>
        <v>2590.8291640000002</v>
      </c>
      <c r="G46" s="37"/>
      <c r="H46" s="37"/>
    </row>
    <row r="47" spans="1:16" ht="21" x14ac:dyDescent="0.35">
      <c r="A47" s="118"/>
      <c r="B47" s="116" t="s">
        <v>18</v>
      </c>
      <c r="C47" s="119">
        <v>49809.4</v>
      </c>
      <c r="D47" s="117">
        <v>61.33</v>
      </c>
      <c r="E47" s="25">
        <f t="shared" si="3"/>
        <v>3055</v>
      </c>
      <c r="F47" s="25">
        <f t="shared" si="4"/>
        <v>3238.8005020000001</v>
      </c>
      <c r="G47" s="37"/>
      <c r="H47" s="37"/>
    </row>
    <row r="48" spans="1:16" ht="21" x14ac:dyDescent="0.35">
      <c r="A48" s="118"/>
      <c r="B48" s="116" t="s">
        <v>23</v>
      </c>
      <c r="C48" s="119">
        <v>49809.4</v>
      </c>
      <c r="D48" s="117">
        <v>73.58</v>
      </c>
      <c r="E48" s="25">
        <f t="shared" si="3"/>
        <v>3665</v>
      </c>
      <c r="F48" s="25">
        <f t="shared" si="4"/>
        <v>3885.7156520000003</v>
      </c>
      <c r="G48" s="37"/>
      <c r="H48" s="37"/>
    </row>
    <row r="49" spans="1:16" x14ac:dyDescent="0.25">
      <c r="A49" s="37"/>
      <c r="B49" s="37"/>
      <c r="C49" s="37"/>
      <c r="D49" s="37"/>
      <c r="E49" s="37"/>
      <c r="F49" s="37"/>
      <c r="G49" s="37"/>
      <c r="H49" s="37"/>
    </row>
    <row r="50" spans="1:16" x14ac:dyDescent="0.25">
      <c r="A50" s="37"/>
      <c r="B50" s="37"/>
      <c r="C50" s="37"/>
      <c r="D50" s="37"/>
      <c r="E50" s="37"/>
      <c r="F50" s="37"/>
      <c r="G50" s="37"/>
      <c r="H50" s="37"/>
    </row>
    <row r="51" spans="1:16" x14ac:dyDescent="0.25">
      <c r="A51" s="37"/>
      <c r="B51" s="37"/>
      <c r="C51" s="37"/>
      <c r="D51" s="37"/>
      <c r="E51" s="37"/>
      <c r="F51" s="37"/>
      <c r="G51" s="37"/>
      <c r="H51" s="37"/>
    </row>
    <row r="52" spans="1:16" x14ac:dyDescent="0.25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</row>
    <row r="53" spans="1:16" x14ac:dyDescent="0.25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</row>
    <row r="54" spans="1:16" x14ac:dyDescent="0.25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</row>
  </sheetData>
  <mergeCells count="8">
    <mergeCell ref="G8:G11"/>
    <mergeCell ref="A38:A48"/>
    <mergeCell ref="G14:G30"/>
    <mergeCell ref="B2:E2"/>
    <mergeCell ref="A8:A32"/>
    <mergeCell ref="B3:E3"/>
    <mergeCell ref="B4:E4"/>
    <mergeCell ref="B5:E5"/>
  </mergeCells>
  <pageMargins left="0.7" right="0.7" top="0.75" bottom="0.75" header="0.3" footer="0.3"/>
  <pageSetup paperSize="9" scale="4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0"/>
  <sheetViews>
    <sheetView workbookViewId="0">
      <selection activeCell="N17" sqref="N17"/>
    </sheetView>
  </sheetViews>
  <sheetFormatPr defaultRowHeight="15" x14ac:dyDescent="0.25"/>
  <cols>
    <col min="1" max="1" width="26.85546875" customWidth="1"/>
    <col min="4" max="4" width="18.5703125" customWidth="1"/>
    <col min="5" max="5" width="21" customWidth="1"/>
    <col min="6" max="6" width="14" customWidth="1"/>
    <col min="14" max="14" width="16.140625" customWidth="1"/>
  </cols>
  <sheetData>
    <row r="2" spans="1:8" ht="21" x14ac:dyDescent="0.35">
      <c r="C2" s="41" t="s">
        <v>200</v>
      </c>
      <c r="D2" s="41"/>
      <c r="E2" s="41"/>
      <c r="F2" s="41"/>
    </row>
    <row r="3" spans="1:8" x14ac:dyDescent="0.25">
      <c r="C3" s="42" t="s">
        <v>203</v>
      </c>
      <c r="D3" s="42"/>
      <c r="E3" s="42"/>
      <c r="F3" s="42"/>
    </row>
    <row r="4" spans="1:8" x14ac:dyDescent="0.25">
      <c r="C4" s="42" t="s">
        <v>201</v>
      </c>
      <c r="D4" s="42"/>
      <c r="E4" s="42"/>
      <c r="F4" s="42"/>
    </row>
    <row r="5" spans="1:8" x14ac:dyDescent="0.25">
      <c r="C5" s="42" t="s">
        <v>202</v>
      </c>
      <c r="D5" s="42"/>
      <c r="E5" s="42"/>
      <c r="F5" s="42"/>
    </row>
    <row r="7" spans="1:8" x14ac:dyDescent="0.25">
      <c r="A7" s="10" t="s">
        <v>1</v>
      </c>
      <c r="B7" s="10" t="s">
        <v>2</v>
      </c>
      <c r="C7" s="10" t="s">
        <v>3</v>
      </c>
      <c r="D7" s="10" t="s">
        <v>4</v>
      </c>
      <c r="E7" s="10" t="s">
        <v>5</v>
      </c>
      <c r="F7" s="10" t="s">
        <v>6</v>
      </c>
    </row>
    <row r="8" spans="1:8" ht="26.25" x14ac:dyDescent="0.4">
      <c r="A8" s="48" t="s">
        <v>35</v>
      </c>
      <c r="B8" s="16">
        <v>5</v>
      </c>
      <c r="C8" s="10">
        <v>44721.4</v>
      </c>
      <c r="D8" s="11">
        <v>4.84</v>
      </c>
      <c r="E8" s="17">
        <f>ROUNDUP(C8/1000*D8,0.1)</f>
        <v>217</v>
      </c>
      <c r="F8" s="17">
        <f>(C8+3000)/1000*D8</f>
        <v>230.971576</v>
      </c>
      <c r="H8" s="107" t="s">
        <v>234</v>
      </c>
    </row>
    <row r="9" spans="1:8" ht="26.25" x14ac:dyDescent="0.4">
      <c r="A9" s="48"/>
      <c r="B9" s="16">
        <v>6.5</v>
      </c>
      <c r="C9" s="10">
        <v>46099.4</v>
      </c>
      <c r="D9" s="11">
        <v>5.9</v>
      </c>
      <c r="E9" s="17">
        <f t="shared" ref="E9:E20" si="0">ROUNDUP(C9/1000*D9,0.1)</f>
        <v>272</v>
      </c>
      <c r="F9" s="17">
        <f t="shared" ref="F9:F20" si="1">(C9+3000)/1000*D9</f>
        <v>289.68646000000001</v>
      </c>
      <c r="H9" s="106" t="s">
        <v>235</v>
      </c>
    </row>
    <row r="10" spans="1:8" ht="21" x14ac:dyDescent="0.35">
      <c r="A10" s="48"/>
      <c r="B10" s="18">
        <v>8</v>
      </c>
      <c r="C10" s="10">
        <v>44191.4</v>
      </c>
      <c r="D10" s="11">
        <v>7.05</v>
      </c>
      <c r="E10" s="17">
        <f t="shared" si="0"/>
        <v>312</v>
      </c>
      <c r="F10" s="17">
        <f t="shared" si="1"/>
        <v>332.69936999999999</v>
      </c>
    </row>
    <row r="11" spans="1:8" ht="21" x14ac:dyDescent="0.35">
      <c r="A11" s="48"/>
      <c r="B11" s="18">
        <v>10</v>
      </c>
      <c r="C11" s="10">
        <v>44191.4</v>
      </c>
      <c r="D11" s="11">
        <v>8.59</v>
      </c>
      <c r="E11" s="17">
        <f t="shared" si="0"/>
        <v>380</v>
      </c>
      <c r="F11" s="17">
        <f t="shared" si="1"/>
        <v>405.37412599999999</v>
      </c>
    </row>
    <row r="12" spans="1:8" ht="21" x14ac:dyDescent="0.35">
      <c r="A12" s="48"/>
      <c r="B12" s="18">
        <v>12</v>
      </c>
      <c r="C12" s="10">
        <v>45569.4</v>
      </c>
      <c r="D12" s="11">
        <v>10.4</v>
      </c>
      <c r="E12" s="17">
        <f t="shared" si="0"/>
        <v>474</v>
      </c>
      <c r="F12" s="17">
        <f t="shared" si="1"/>
        <v>505.12176000000005</v>
      </c>
    </row>
    <row r="13" spans="1:8" ht="21" x14ac:dyDescent="0.35">
      <c r="A13" s="48"/>
      <c r="B13" s="18">
        <v>14</v>
      </c>
      <c r="C13" s="10">
        <v>47689.4</v>
      </c>
      <c r="D13" s="11">
        <v>12.3</v>
      </c>
      <c r="E13" s="17">
        <f t="shared" si="0"/>
        <v>587</v>
      </c>
      <c r="F13" s="17">
        <f t="shared" si="1"/>
        <v>623.47962000000007</v>
      </c>
    </row>
    <row r="14" spans="1:8" ht="21" x14ac:dyDescent="0.35">
      <c r="A14" s="48"/>
      <c r="B14" s="18">
        <v>16</v>
      </c>
      <c r="C14" s="10">
        <v>52459.4</v>
      </c>
      <c r="D14" s="11">
        <v>14.2</v>
      </c>
      <c r="E14" s="17">
        <f t="shared" si="0"/>
        <v>745</v>
      </c>
      <c r="F14" s="17">
        <f t="shared" si="1"/>
        <v>787.52347999999995</v>
      </c>
    </row>
    <row r="15" spans="1:8" ht="21" x14ac:dyDescent="0.35">
      <c r="A15" s="48"/>
      <c r="B15" s="18">
        <v>18</v>
      </c>
      <c r="C15" s="10">
        <v>48219.4</v>
      </c>
      <c r="D15" s="11">
        <v>16.3</v>
      </c>
      <c r="E15" s="17">
        <f t="shared" si="0"/>
        <v>786</v>
      </c>
      <c r="F15" s="17">
        <f t="shared" si="1"/>
        <v>834.87621999999999</v>
      </c>
    </row>
    <row r="16" spans="1:8" ht="21" x14ac:dyDescent="0.35">
      <c r="A16" s="48"/>
      <c r="B16" s="18">
        <v>20</v>
      </c>
      <c r="C16" s="10">
        <v>61469.4</v>
      </c>
      <c r="D16" s="11">
        <v>18.399999999999999</v>
      </c>
      <c r="E16" s="17">
        <f t="shared" si="0"/>
        <v>1132</v>
      </c>
      <c r="F16" s="17">
        <f t="shared" si="1"/>
        <v>1186.23696</v>
      </c>
    </row>
    <row r="17" spans="1:6" ht="21" x14ac:dyDescent="0.35">
      <c r="A17" s="48"/>
      <c r="B17" s="18">
        <v>24</v>
      </c>
      <c r="C17" s="10">
        <v>77698</v>
      </c>
      <c r="D17" s="11">
        <v>24</v>
      </c>
      <c r="E17" s="17">
        <f t="shared" si="0"/>
        <v>1865</v>
      </c>
      <c r="F17" s="17">
        <f t="shared" si="1"/>
        <v>1936.752</v>
      </c>
    </row>
    <row r="18" spans="1:6" ht="21" x14ac:dyDescent="0.35">
      <c r="A18" s="48"/>
      <c r="B18" s="18">
        <v>27</v>
      </c>
      <c r="C18" s="10">
        <v>77698</v>
      </c>
      <c r="D18" s="11">
        <v>27.7</v>
      </c>
      <c r="E18" s="17">
        <f t="shared" si="0"/>
        <v>2153</v>
      </c>
      <c r="F18" s="17">
        <f t="shared" si="1"/>
        <v>2235.3345999999997</v>
      </c>
    </row>
    <row r="19" spans="1:6" ht="21" x14ac:dyDescent="0.35">
      <c r="A19" s="48"/>
      <c r="B19" s="18">
        <v>30</v>
      </c>
      <c r="C19" s="10">
        <v>77698</v>
      </c>
      <c r="D19" s="11">
        <v>31.8</v>
      </c>
      <c r="E19" s="17">
        <f t="shared" si="0"/>
        <v>2471</v>
      </c>
      <c r="F19" s="17">
        <f t="shared" si="1"/>
        <v>2566.1963999999998</v>
      </c>
    </row>
    <row r="20" spans="1:6" ht="23.25" x14ac:dyDescent="0.35">
      <c r="B20" s="80">
        <v>22</v>
      </c>
      <c r="C20" s="10">
        <v>61639</v>
      </c>
      <c r="D20" s="81">
        <v>21</v>
      </c>
      <c r="E20" s="26">
        <f t="shared" si="0"/>
        <v>1295</v>
      </c>
      <c r="F20" s="26">
        <f t="shared" si="1"/>
        <v>1357.4189999999999</v>
      </c>
    </row>
  </sheetData>
  <mergeCells count="5">
    <mergeCell ref="A8:A19"/>
    <mergeCell ref="C2:F2"/>
    <mergeCell ref="C3:F3"/>
    <mergeCell ref="C4:F4"/>
    <mergeCell ref="C5:F5"/>
  </mergeCells>
  <pageMargins left="0.7" right="0.7" top="0.75" bottom="0.75" header="0.3" footer="0.3"/>
  <pageSetup paperSize="9" scale="7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80"/>
  <sheetViews>
    <sheetView zoomScale="55" zoomScaleNormal="55" workbookViewId="0">
      <selection activeCell="I6" sqref="I6:I7"/>
    </sheetView>
  </sheetViews>
  <sheetFormatPr defaultRowHeight="15" x14ac:dyDescent="0.25"/>
  <cols>
    <col min="1" max="1" width="32.28515625" customWidth="1"/>
    <col min="2" max="2" width="25" customWidth="1"/>
    <col min="3" max="3" width="21" customWidth="1"/>
    <col min="4" max="4" width="21.42578125" customWidth="1"/>
    <col min="5" max="5" width="17.28515625" customWidth="1"/>
    <col min="6" max="6" width="22.5703125" customWidth="1"/>
    <col min="9" max="9" width="62.42578125" customWidth="1"/>
    <col min="15" max="15" width="18.140625" customWidth="1"/>
    <col min="16" max="16" width="19.140625" customWidth="1"/>
    <col min="17" max="17" width="19.28515625" customWidth="1"/>
    <col min="18" max="18" width="26.28515625" customWidth="1"/>
  </cols>
  <sheetData>
    <row r="2" spans="1:9" ht="21" x14ac:dyDescent="0.35">
      <c r="C2" s="41" t="s">
        <v>200</v>
      </c>
      <c r="D2" s="41"/>
      <c r="E2" s="41"/>
      <c r="F2" s="41"/>
    </row>
    <row r="3" spans="1:9" x14ac:dyDescent="0.25">
      <c r="C3" s="42" t="s">
        <v>203</v>
      </c>
      <c r="D3" s="42"/>
      <c r="E3" s="42"/>
      <c r="F3" s="42"/>
    </row>
    <row r="4" spans="1:9" x14ac:dyDescent="0.25">
      <c r="C4" s="42" t="s">
        <v>201</v>
      </c>
      <c r="D4" s="42"/>
      <c r="E4" s="42"/>
      <c r="F4" s="42"/>
    </row>
    <row r="5" spans="1:9" x14ac:dyDescent="0.25">
      <c r="C5" s="42" t="s">
        <v>202</v>
      </c>
      <c r="D5" s="42"/>
      <c r="E5" s="42"/>
      <c r="F5" s="42"/>
    </row>
    <row r="6" spans="1:9" ht="26.25" x14ac:dyDescent="0.4">
      <c r="A6" s="7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I6" s="107" t="s">
        <v>234</v>
      </c>
    </row>
    <row r="7" spans="1:9" ht="26.25" x14ac:dyDescent="0.4">
      <c r="A7" s="43" t="s">
        <v>181</v>
      </c>
      <c r="B7" s="6" t="s">
        <v>36</v>
      </c>
      <c r="C7" s="7">
        <v>53519.4</v>
      </c>
      <c r="D7" s="11">
        <v>0.95899999999999996</v>
      </c>
      <c r="E7" s="8">
        <f>ROUNDUP(C7/1000*D7,0.1)</f>
        <v>52</v>
      </c>
      <c r="F7" s="8">
        <f>(C7+3000)/1000*D7</f>
        <v>54.202104600000006</v>
      </c>
      <c r="I7" s="106" t="s">
        <v>235</v>
      </c>
    </row>
    <row r="8" spans="1:9" ht="21" x14ac:dyDescent="0.35">
      <c r="A8" s="44"/>
      <c r="B8" s="6" t="s">
        <v>37</v>
      </c>
      <c r="C8" s="7">
        <v>51929.4</v>
      </c>
      <c r="D8" s="11">
        <v>1.08</v>
      </c>
      <c r="E8" s="8">
        <f t="shared" ref="E8:E34" si="0">ROUNDUP(C8/1000*D8,0.1)</f>
        <v>57</v>
      </c>
      <c r="F8" s="8">
        <f t="shared" ref="F8:F34" si="1">(C8+3000)/1000*D8</f>
        <v>59.323752000000006</v>
      </c>
      <c r="I8" s="37"/>
    </row>
    <row r="9" spans="1:9" ht="21" x14ac:dyDescent="0.35">
      <c r="A9" s="44"/>
      <c r="B9" s="6" t="s">
        <v>38</v>
      </c>
      <c r="C9" s="7">
        <v>46629.4</v>
      </c>
      <c r="D9" s="11">
        <v>1.39</v>
      </c>
      <c r="E9" s="8">
        <f t="shared" si="0"/>
        <v>65</v>
      </c>
      <c r="F9" s="8">
        <f t="shared" si="1"/>
        <v>68.984865999999997</v>
      </c>
    </row>
    <row r="10" spans="1:9" ht="21" x14ac:dyDescent="0.35">
      <c r="A10" s="44"/>
      <c r="B10" s="6" t="s">
        <v>39</v>
      </c>
      <c r="C10" s="7">
        <v>52989.4</v>
      </c>
      <c r="D10" s="11">
        <v>1.3120000000000001</v>
      </c>
      <c r="E10" s="8">
        <f t="shared" si="0"/>
        <v>70</v>
      </c>
      <c r="F10" s="8">
        <f t="shared" si="1"/>
        <v>73.458092800000003</v>
      </c>
    </row>
    <row r="11" spans="1:9" ht="21" x14ac:dyDescent="0.35">
      <c r="A11" s="44"/>
      <c r="B11" s="6" t="s">
        <v>40</v>
      </c>
      <c r="C11" s="7">
        <v>44509.4</v>
      </c>
      <c r="D11" s="11">
        <v>1.7</v>
      </c>
      <c r="E11" s="8">
        <f t="shared" si="0"/>
        <v>76</v>
      </c>
      <c r="F11" s="8">
        <f t="shared" si="1"/>
        <v>80.765979999999999</v>
      </c>
    </row>
    <row r="12" spans="1:9" ht="21" x14ac:dyDescent="0.35">
      <c r="A12" s="44"/>
      <c r="B12" s="6" t="s">
        <v>41</v>
      </c>
      <c r="C12" s="7">
        <v>52989.4</v>
      </c>
      <c r="D12" s="11">
        <v>1.3120000000000001</v>
      </c>
      <c r="E12" s="8">
        <f t="shared" si="0"/>
        <v>70</v>
      </c>
      <c r="F12" s="8">
        <f t="shared" si="1"/>
        <v>73.458092800000003</v>
      </c>
    </row>
    <row r="13" spans="1:9" ht="21" x14ac:dyDescent="0.35">
      <c r="A13" s="44"/>
      <c r="B13" s="6" t="s">
        <v>42</v>
      </c>
      <c r="C13" s="7">
        <v>44509.4</v>
      </c>
      <c r="D13" s="11">
        <v>1.86</v>
      </c>
      <c r="E13" s="8">
        <f t="shared" si="0"/>
        <v>83</v>
      </c>
      <c r="F13" s="8">
        <f t="shared" si="1"/>
        <v>88.367484000000005</v>
      </c>
    </row>
    <row r="14" spans="1:9" ht="21" x14ac:dyDescent="0.35">
      <c r="A14" s="44"/>
      <c r="B14" s="6" t="s">
        <v>43</v>
      </c>
      <c r="C14" s="7">
        <v>44509.4</v>
      </c>
      <c r="D14" s="11">
        <v>2.66</v>
      </c>
      <c r="E14" s="8">
        <f t="shared" si="0"/>
        <v>119</v>
      </c>
      <c r="F14" s="8">
        <f t="shared" si="1"/>
        <v>126.375004</v>
      </c>
    </row>
    <row r="15" spans="1:9" ht="21" x14ac:dyDescent="0.35">
      <c r="A15" s="44"/>
      <c r="B15" s="6" t="s">
        <v>44</v>
      </c>
      <c r="C15" s="7">
        <v>51929.4</v>
      </c>
      <c r="D15" s="11">
        <v>1.665</v>
      </c>
      <c r="E15" s="8">
        <f t="shared" si="0"/>
        <v>87</v>
      </c>
      <c r="F15" s="8">
        <f t="shared" si="1"/>
        <v>91.457451000000006</v>
      </c>
    </row>
    <row r="16" spans="1:9" ht="21" x14ac:dyDescent="0.35">
      <c r="A16" s="44"/>
      <c r="B16" s="6" t="s">
        <v>45</v>
      </c>
      <c r="C16" s="7">
        <v>45569.4</v>
      </c>
      <c r="D16" s="11">
        <v>2.17</v>
      </c>
      <c r="E16" s="8">
        <f t="shared" si="0"/>
        <v>99</v>
      </c>
      <c r="F16" s="8">
        <f t="shared" si="1"/>
        <v>105.39559800000001</v>
      </c>
    </row>
    <row r="17" spans="1:6" ht="21" x14ac:dyDescent="0.35">
      <c r="A17" s="44"/>
      <c r="B17" s="6" t="s">
        <v>46</v>
      </c>
      <c r="C17" s="7">
        <v>46099.4</v>
      </c>
      <c r="D17" s="11">
        <v>2.6459999999999999</v>
      </c>
      <c r="E17" s="8">
        <f t="shared" si="0"/>
        <v>122</v>
      </c>
      <c r="F17" s="8">
        <f t="shared" si="1"/>
        <v>129.9170124</v>
      </c>
    </row>
    <row r="18" spans="1:6" ht="21" x14ac:dyDescent="0.35">
      <c r="A18" s="44"/>
      <c r="B18" s="6" t="s">
        <v>47</v>
      </c>
      <c r="C18" s="7">
        <v>42389.4</v>
      </c>
      <c r="D18" s="11">
        <v>3.83</v>
      </c>
      <c r="E18" s="8">
        <f t="shared" si="0"/>
        <v>163</v>
      </c>
      <c r="F18" s="8">
        <f t="shared" si="1"/>
        <v>173.84140200000002</v>
      </c>
    </row>
    <row r="19" spans="1:6" ht="21" x14ac:dyDescent="0.35">
      <c r="A19" s="44"/>
      <c r="B19" s="6" t="s">
        <v>48</v>
      </c>
      <c r="C19" s="7">
        <v>44085.4</v>
      </c>
      <c r="D19" s="11">
        <v>2.96</v>
      </c>
      <c r="E19" s="8">
        <f t="shared" si="0"/>
        <v>131</v>
      </c>
      <c r="F19" s="8">
        <f t="shared" si="1"/>
        <v>139.372784</v>
      </c>
    </row>
    <row r="20" spans="1:6" ht="21" x14ac:dyDescent="0.35">
      <c r="A20" s="44"/>
      <c r="B20" s="19" t="s">
        <v>49</v>
      </c>
      <c r="C20" s="7">
        <v>38467.4</v>
      </c>
      <c r="D20" s="11">
        <v>4.3</v>
      </c>
      <c r="E20" s="8">
        <f t="shared" si="0"/>
        <v>166</v>
      </c>
      <c r="F20" s="8">
        <f t="shared" si="1"/>
        <v>178.30982</v>
      </c>
    </row>
    <row r="21" spans="1:6" ht="21" x14ac:dyDescent="0.35">
      <c r="A21" s="44"/>
      <c r="B21" s="19" t="s">
        <v>50</v>
      </c>
      <c r="C21" s="7">
        <v>38785.4</v>
      </c>
      <c r="D21" s="11">
        <v>5.56</v>
      </c>
      <c r="E21" s="8">
        <f t="shared" si="0"/>
        <v>216</v>
      </c>
      <c r="F21" s="8">
        <f t="shared" si="1"/>
        <v>232.32682399999999</v>
      </c>
    </row>
    <row r="22" spans="1:6" ht="21" x14ac:dyDescent="0.35">
      <c r="A22" s="44"/>
      <c r="B22" s="19" t="s">
        <v>51</v>
      </c>
      <c r="C22" s="7">
        <v>46629.4</v>
      </c>
      <c r="D22" s="11">
        <v>3.5880000000000001</v>
      </c>
      <c r="E22" s="8">
        <f t="shared" si="0"/>
        <v>168</v>
      </c>
      <c r="F22" s="8">
        <f t="shared" si="1"/>
        <v>178.07028720000002</v>
      </c>
    </row>
    <row r="23" spans="1:6" ht="21" x14ac:dyDescent="0.35">
      <c r="A23" s="44"/>
      <c r="B23" s="19" t="s">
        <v>52</v>
      </c>
      <c r="C23" s="7">
        <v>38785.4</v>
      </c>
      <c r="D23" s="11">
        <v>5.25</v>
      </c>
      <c r="E23" s="8">
        <f t="shared" si="0"/>
        <v>204</v>
      </c>
      <c r="F23" s="8">
        <f t="shared" si="1"/>
        <v>219.37335000000002</v>
      </c>
    </row>
    <row r="24" spans="1:6" ht="21" x14ac:dyDescent="0.35">
      <c r="A24" s="44"/>
      <c r="B24" s="19" t="s">
        <v>53</v>
      </c>
      <c r="C24" s="7">
        <v>39845.4</v>
      </c>
      <c r="D24" s="11">
        <v>6.82</v>
      </c>
      <c r="E24" s="8">
        <f t="shared" si="0"/>
        <v>272</v>
      </c>
      <c r="F24" s="8">
        <f t="shared" si="1"/>
        <v>292.20562799999999</v>
      </c>
    </row>
    <row r="25" spans="1:6" ht="21" x14ac:dyDescent="0.35">
      <c r="A25" s="44"/>
      <c r="B25" s="19" t="s">
        <v>204</v>
      </c>
      <c r="C25" s="7">
        <v>40799.4</v>
      </c>
      <c r="D25" s="11">
        <v>11.44</v>
      </c>
      <c r="E25" s="8">
        <f t="shared" si="0"/>
        <v>467</v>
      </c>
      <c r="F25" s="8">
        <f t="shared" si="1"/>
        <v>501.06513599999994</v>
      </c>
    </row>
    <row r="26" spans="1:6" ht="21" x14ac:dyDescent="0.35">
      <c r="A26" s="44"/>
      <c r="B26" s="19" t="s">
        <v>54</v>
      </c>
      <c r="C26" s="7">
        <v>39845.4</v>
      </c>
      <c r="D26" s="11">
        <v>6.19</v>
      </c>
      <c r="E26" s="8">
        <f t="shared" si="0"/>
        <v>247</v>
      </c>
      <c r="F26" s="8">
        <f t="shared" si="1"/>
        <v>265.21302600000001</v>
      </c>
    </row>
    <row r="27" spans="1:6" ht="21" x14ac:dyDescent="0.35">
      <c r="A27" s="44"/>
      <c r="B27" s="19" t="s">
        <v>55</v>
      </c>
      <c r="C27" s="7">
        <v>41647.4</v>
      </c>
      <c r="D27" s="11">
        <v>8.07</v>
      </c>
      <c r="E27" s="8">
        <f t="shared" si="0"/>
        <v>337</v>
      </c>
      <c r="F27" s="8">
        <f t="shared" si="1"/>
        <v>360.30451800000003</v>
      </c>
    </row>
    <row r="28" spans="1:6" ht="21" x14ac:dyDescent="0.35">
      <c r="A28" s="44"/>
      <c r="B28" s="19" t="s">
        <v>56</v>
      </c>
      <c r="C28" s="7">
        <v>40269.4</v>
      </c>
      <c r="D28" s="11">
        <v>6.61</v>
      </c>
      <c r="E28" s="8">
        <f t="shared" si="0"/>
        <v>267</v>
      </c>
      <c r="F28" s="8">
        <f t="shared" si="1"/>
        <v>286.01073400000007</v>
      </c>
    </row>
    <row r="29" spans="1:6" ht="21" x14ac:dyDescent="0.35">
      <c r="A29" s="44"/>
      <c r="B29" s="19" t="s">
        <v>57</v>
      </c>
      <c r="C29" s="7">
        <v>38573.4</v>
      </c>
      <c r="D29" s="11">
        <v>8.6999999999999993</v>
      </c>
      <c r="E29" s="8">
        <f t="shared" si="0"/>
        <v>336</v>
      </c>
      <c r="F29" s="8">
        <f t="shared" si="1"/>
        <v>361.68857999999994</v>
      </c>
    </row>
    <row r="30" spans="1:6" ht="21" x14ac:dyDescent="0.35">
      <c r="A30" s="44"/>
      <c r="B30" s="19" t="s">
        <v>58</v>
      </c>
      <c r="C30" s="7">
        <v>40375.4</v>
      </c>
      <c r="D30" s="11">
        <v>10.65</v>
      </c>
      <c r="E30" s="8">
        <f t="shared" si="0"/>
        <v>430</v>
      </c>
      <c r="F30" s="8">
        <f t="shared" si="1"/>
        <v>461.94801000000001</v>
      </c>
    </row>
    <row r="31" spans="1:6" ht="21" x14ac:dyDescent="0.35">
      <c r="A31" s="44"/>
      <c r="B31" s="19" t="s">
        <v>59</v>
      </c>
      <c r="C31" s="7">
        <v>40799.4</v>
      </c>
      <c r="D31" s="11">
        <v>11.842000000000001</v>
      </c>
      <c r="E31" s="8">
        <f t="shared" si="0"/>
        <v>484</v>
      </c>
      <c r="F31" s="8">
        <f t="shared" si="1"/>
        <v>518.67249479999998</v>
      </c>
    </row>
    <row r="32" spans="1:6" ht="21" x14ac:dyDescent="0.35">
      <c r="A32" s="44"/>
      <c r="B32" s="19" t="s">
        <v>60</v>
      </c>
      <c r="C32" s="7">
        <v>39315.4</v>
      </c>
      <c r="D32" s="11">
        <v>14.58</v>
      </c>
      <c r="E32" s="8">
        <f t="shared" si="0"/>
        <v>574</v>
      </c>
      <c r="F32" s="8">
        <f t="shared" si="1"/>
        <v>616.9585320000001</v>
      </c>
    </row>
    <row r="33" spans="1:6" ht="21" x14ac:dyDescent="0.35">
      <c r="A33" s="44"/>
      <c r="B33" s="19" t="s">
        <v>61</v>
      </c>
      <c r="C33" s="7">
        <v>42495.4</v>
      </c>
      <c r="D33" s="11">
        <v>17.22</v>
      </c>
      <c r="E33" s="8">
        <f t="shared" si="0"/>
        <v>732</v>
      </c>
      <c r="F33" s="8">
        <f t="shared" si="1"/>
        <v>783.43078800000001</v>
      </c>
    </row>
    <row r="34" spans="1:6" ht="21" x14ac:dyDescent="0.35">
      <c r="A34" s="45"/>
      <c r="B34" s="19" t="s">
        <v>62</v>
      </c>
      <c r="C34" s="7">
        <v>48219.4</v>
      </c>
      <c r="D34" s="11">
        <v>16.866</v>
      </c>
      <c r="E34" s="8">
        <f t="shared" si="0"/>
        <v>814</v>
      </c>
      <c r="F34" s="8">
        <f t="shared" si="1"/>
        <v>863.86640039999997</v>
      </c>
    </row>
    <row r="39" spans="1:6" ht="21" customHeight="1" x14ac:dyDescent="0.35">
      <c r="A39" s="56" t="s">
        <v>218</v>
      </c>
      <c r="B39" s="61" t="s">
        <v>63</v>
      </c>
      <c r="C39" s="15">
        <v>52565.4</v>
      </c>
      <c r="D39" s="14">
        <v>0.60499999999999998</v>
      </c>
      <c r="E39" s="62">
        <f>ROUNDUP(C39/1000*D39,0.1)</f>
        <v>32</v>
      </c>
      <c r="F39" s="62">
        <f>(C39+3000)/1000*D39</f>
        <v>33.617066999999999</v>
      </c>
    </row>
    <row r="40" spans="1:6" ht="21" customHeight="1" x14ac:dyDescent="0.35">
      <c r="A40" s="57"/>
      <c r="B40" s="61" t="s">
        <v>64</v>
      </c>
      <c r="C40" s="15">
        <v>51456.3</v>
      </c>
      <c r="D40" s="14">
        <v>0.84099999999999997</v>
      </c>
      <c r="E40" s="62">
        <f t="shared" ref="E40:E77" si="2">ROUNDUP(C40/1000*D40,0.1)</f>
        <v>44</v>
      </c>
      <c r="F40" s="62">
        <f t="shared" ref="F40:F77" si="3">(C40+3000)/1000*D40</f>
        <v>45.797748300000002</v>
      </c>
    </row>
    <row r="41" spans="1:6" ht="21" customHeight="1" x14ac:dyDescent="0.35">
      <c r="A41" s="57"/>
      <c r="B41" s="61" t="s">
        <v>65</v>
      </c>
      <c r="C41" s="15">
        <v>53943.4</v>
      </c>
      <c r="D41" s="14">
        <v>1.075</v>
      </c>
      <c r="E41" s="62">
        <f t="shared" si="2"/>
        <v>58</v>
      </c>
      <c r="F41" s="62">
        <f t="shared" si="3"/>
        <v>61.214155000000005</v>
      </c>
    </row>
    <row r="42" spans="1:6" ht="21" customHeight="1" x14ac:dyDescent="0.35">
      <c r="A42" s="57"/>
      <c r="B42" s="61" t="s">
        <v>66</v>
      </c>
      <c r="C42" s="15">
        <v>53943.4</v>
      </c>
      <c r="D42" s="14">
        <v>1.07</v>
      </c>
      <c r="E42" s="62">
        <f t="shared" si="2"/>
        <v>58</v>
      </c>
      <c r="F42" s="62">
        <f t="shared" si="3"/>
        <v>60.929438000000005</v>
      </c>
    </row>
    <row r="43" spans="1:6" ht="21" customHeight="1" x14ac:dyDescent="0.35">
      <c r="A43" s="57"/>
      <c r="B43" s="61" t="s">
        <v>67</v>
      </c>
      <c r="C43" s="15">
        <v>44615.4</v>
      </c>
      <c r="D43" s="14">
        <v>1.39</v>
      </c>
      <c r="E43" s="62">
        <f t="shared" si="2"/>
        <v>63</v>
      </c>
      <c r="F43" s="62">
        <f t="shared" si="3"/>
        <v>66.185406</v>
      </c>
    </row>
    <row r="44" spans="1:6" ht="21" customHeight="1" x14ac:dyDescent="0.35">
      <c r="A44" s="57"/>
      <c r="B44" s="61" t="s">
        <v>68</v>
      </c>
      <c r="C44" s="15">
        <v>53943.4</v>
      </c>
      <c r="D44" s="14">
        <v>1.3120000000000001</v>
      </c>
      <c r="E44" s="62">
        <f t="shared" si="2"/>
        <v>71</v>
      </c>
      <c r="F44" s="62">
        <f t="shared" si="3"/>
        <v>74.709740800000006</v>
      </c>
    </row>
    <row r="45" spans="1:6" ht="21" customHeight="1" x14ac:dyDescent="0.35">
      <c r="A45" s="57"/>
      <c r="B45" s="61" t="s">
        <v>69</v>
      </c>
      <c r="C45" s="15">
        <v>46099.4</v>
      </c>
      <c r="D45" s="14">
        <v>1.7</v>
      </c>
      <c r="E45" s="62">
        <f t="shared" si="2"/>
        <v>79</v>
      </c>
      <c r="F45" s="62">
        <f t="shared" si="3"/>
        <v>83.468980000000002</v>
      </c>
    </row>
    <row r="46" spans="1:6" ht="21" customHeight="1" x14ac:dyDescent="0.35">
      <c r="A46" s="57"/>
      <c r="B46" s="61" t="s">
        <v>70</v>
      </c>
      <c r="C46" s="15">
        <v>53943.4</v>
      </c>
      <c r="D46" s="14">
        <v>1.7829999999999999</v>
      </c>
      <c r="E46" s="62">
        <f t="shared" si="2"/>
        <v>97</v>
      </c>
      <c r="F46" s="62">
        <f t="shared" si="3"/>
        <v>101.53008220000001</v>
      </c>
    </row>
    <row r="47" spans="1:6" ht="21" customHeight="1" x14ac:dyDescent="0.35">
      <c r="A47" s="57"/>
      <c r="B47" s="61" t="s">
        <v>71</v>
      </c>
      <c r="C47" s="15">
        <v>44509.4</v>
      </c>
      <c r="D47" s="14">
        <v>2.33</v>
      </c>
      <c r="E47" s="62">
        <f t="shared" si="2"/>
        <v>104</v>
      </c>
      <c r="F47" s="62">
        <f t="shared" si="3"/>
        <v>110.69690200000001</v>
      </c>
    </row>
    <row r="48" spans="1:6" ht="21" customHeight="1" x14ac:dyDescent="0.35">
      <c r="A48" s="57"/>
      <c r="B48" s="61" t="s">
        <v>72</v>
      </c>
      <c r="C48" s="15">
        <v>38785.4</v>
      </c>
      <c r="D48" s="14">
        <v>3.36</v>
      </c>
      <c r="E48" s="62">
        <f t="shared" si="2"/>
        <v>131</v>
      </c>
      <c r="F48" s="62">
        <f t="shared" si="3"/>
        <v>140.398944</v>
      </c>
    </row>
    <row r="49" spans="1:6" ht="21" customHeight="1" x14ac:dyDescent="0.35">
      <c r="A49" s="57"/>
      <c r="B49" s="61" t="s">
        <v>73</v>
      </c>
      <c r="C49" s="15">
        <v>44509.4</v>
      </c>
      <c r="D49" s="14">
        <v>4.3</v>
      </c>
      <c r="E49" s="62">
        <f t="shared" si="2"/>
        <v>192</v>
      </c>
      <c r="F49" s="62">
        <f t="shared" si="3"/>
        <v>204.29041999999998</v>
      </c>
    </row>
    <row r="50" spans="1:6" ht="21" customHeight="1" x14ac:dyDescent="0.35">
      <c r="A50" s="57"/>
      <c r="B50" s="61" t="s">
        <v>74</v>
      </c>
      <c r="C50" s="15">
        <v>44085.4</v>
      </c>
      <c r="D50" s="14">
        <v>2.96</v>
      </c>
      <c r="E50" s="62">
        <f t="shared" si="2"/>
        <v>131</v>
      </c>
      <c r="F50" s="62">
        <f t="shared" si="3"/>
        <v>139.372784</v>
      </c>
    </row>
    <row r="51" spans="1:6" ht="21" customHeight="1" x14ac:dyDescent="0.35">
      <c r="A51" s="57"/>
      <c r="B51" s="63" t="s">
        <v>75</v>
      </c>
      <c r="C51" s="15">
        <v>38785.4</v>
      </c>
      <c r="D51" s="14">
        <v>4.3099999999999996</v>
      </c>
      <c r="E51" s="62">
        <f t="shared" si="2"/>
        <v>168</v>
      </c>
      <c r="F51" s="62">
        <f t="shared" si="3"/>
        <v>180.09507399999998</v>
      </c>
    </row>
    <row r="52" spans="1:6" ht="21" customHeight="1" x14ac:dyDescent="0.35">
      <c r="A52" s="57"/>
      <c r="B52" s="63" t="s">
        <v>76</v>
      </c>
      <c r="C52" s="15">
        <v>38785.4</v>
      </c>
      <c r="D52" s="14">
        <v>5.56</v>
      </c>
      <c r="E52" s="62">
        <f t="shared" si="2"/>
        <v>216</v>
      </c>
      <c r="F52" s="62">
        <f t="shared" si="3"/>
        <v>232.32682399999999</v>
      </c>
    </row>
    <row r="53" spans="1:6" ht="21" customHeight="1" x14ac:dyDescent="0.35">
      <c r="A53" s="57"/>
      <c r="B53" s="63" t="s">
        <v>77</v>
      </c>
      <c r="C53" s="15">
        <v>58925.4</v>
      </c>
      <c r="D53" s="14">
        <v>2.7250000000000001</v>
      </c>
      <c r="E53" s="62">
        <f t="shared" si="2"/>
        <v>161</v>
      </c>
      <c r="F53" s="62">
        <f t="shared" si="3"/>
        <v>168.74671500000002</v>
      </c>
    </row>
    <row r="54" spans="1:6" ht="21" customHeight="1" x14ac:dyDescent="0.35">
      <c r="A54" s="57"/>
      <c r="B54" s="63" t="s">
        <v>78</v>
      </c>
      <c r="C54" s="15">
        <v>44085.4</v>
      </c>
      <c r="D54" s="14">
        <v>3.5880000000000001</v>
      </c>
      <c r="E54" s="62">
        <f t="shared" si="2"/>
        <v>159</v>
      </c>
      <c r="F54" s="62">
        <f t="shared" si="3"/>
        <v>168.9424152</v>
      </c>
    </row>
    <row r="55" spans="1:6" ht="21" customHeight="1" x14ac:dyDescent="0.35">
      <c r="A55" s="57"/>
      <c r="B55" s="63" t="s">
        <v>79</v>
      </c>
      <c r="C55" s="15">
        <v>38785.4</v>
      </c>
      <c r="D55" s="14">
        <v>5.2480000000000002</v>
      </c>
      <c r="E55" s="62">
        <f t="shared" si="2"/>
        <v>204</v>
      </c>
      <c r="F55" s="62">
        <f t="shared" si="3"/>
        <v>219.28977920000003</v>
      </c>
    </row>
    <row r="56" spans="1:6" ht="21" customHeight="1" x14ac:dyDescent="0.35">
      <c r="A56" s="57"/>
      <c r="B56" s="63" t="s">
        <v>80</v>
      </c>
      <c r="C56" s="15">
        <v>40905.4</v>
      </c>
      <c r="D56" s="14">
        <v>6.82</v>
      </c>
      <c r="E56" s="62">
        <f t="shared" si="2"/>
        <v>279</v>
      </c>
      <c r="F56" s="62">
        <f t="shared" si="3"/>
        <v>299.43482800000004</v>
      </c>
    </row>
    <row r="57" spans="1:6" ht="21" customHeight="1" x14ac:dyDescent="0.35">
      <c r="A57" s="57"/>
      <c r="B57" s="63" t="s">
        <v>82</v>
      </c>
      <c r="C57" s="15">
        <v>45039.4</v>
      </c>
      <c r="D57" s="14">
        <v>4.8440000000000003</v>
      </c>
      <c r="E57" s="62">
        <f t="shared" si="2"/>
        <v>219</v>
      </c>
      <c r="F57" s="62">
        <f t="shared" si="3"/>
        <v>232.70285360000003</v>
      </c>
    </row>
    <row r="58" spans="1:6" ht="21" customHeight="1" x14ac:dyDescent="0.35">
      <c r="A58" s="57"/>
      <c r="B58" s="63" t="s">
        <v>83</v>
      </c>
      <c r="C58" s="15">
        <v>39315.4</v>
      </c>
      <c r="D58" s="14">
        <v>7.1319999999999997</v>
      </c>
      <c r="E58" s="62">
        <f t="shared" si="2"/>
        <v>281</v>
      </c>
      <c r="F58" s="62">
        <f t="shared" si="3"/>
        <v>301.79343280000001</v>
      </c>
    </row>
    <row r="59" spans="1:6" ht="21" customHeight="1" x14ac:dyDescent="0.35">
      <c r="A59" s="57"/>
      <c r="B59" s="63" t="s">
        <v>84</v>
      </c>
      <c r="C59" s="15">
        <v>39315.4</v>
      </c>
      <c r="D59" s="14">
        <v>9.33</v>
      </c>
      <c r="E59" s="62">
        <f t="shared" si="2"/>
        <v>367</v>
      </c>
      <c r="F59" s="62">
        <f t="shared" si="3"/>
        <v>394.80268200000006</v>
      </c>
    </row>
    <row r="60" spans="1:6" ht="21" customHeight="1" x14ac:dyDescent="0.35">
      <c r="A60" s="57"/>
      <c r="B60" s="63" t="s">
        <v>85</v>
      </c>
      <c r="C60" s="15">
        <v>39845.4</v>
      </c>
      <c r="D60" s="14">
        <v>11.44</v>
      </c>
      <c r="E60" s="62">
        <f t="shared" si="2"/>
        <v>456</v>
      </c>
      <c r="F60" s="62">
        <f t="shared" si="3"/>
        <v>490.15137599999997</v>
      </c>
    </row>
    <row r="61" spans="1:6" ht="21" customHeight="1" x14ac:dyDescent="0.35">
      <c r="A61" s="57"/>
      <c r="B61" s="63" t="s">
        <v>86</v>
      </c>
      <c r="C61" s="15">
        <v>39315.4</v>
      </c>
      <c r="D61" s="14">
        <v>13.46</v>
      </c>
      <c r="E61" s="62">
        <f t="shared" si="2"/>
        <v>530</v>
      </c>
      <c r="F61" s="62">
        <f t="shared" si="3"/>
        <v>569.56528400000013</v>
      </c>
    </row>
    <row r="62" spans="1:6" ht="21" customHeight="1" x14ac:dyDescent="0.35">
      <c r="A62" s="57"/>
      <c r="B62" s="63" t="s">
        <v>87</v>
      </c>
      <c r="C62" s="15">
        <v>38785.4</v>
      </c>
      <c r="D62" s="14">
        <v>9.016</v>
      </c>
      <c r="E62" s="62">
        <f t="shared" si="2"/>
        <v>350</v>
      </c>
      <c r="F62" s="62">
        <f t="shared" si="3"/>
        <v>376.73716640000004</v>
      </c>
    </row>
    <row r="63" spans="1:6" ht="21" customHeight="1" x14ac:dyDescent="0.35">
      <c r="A63" s="57"/>
      <c r="B63" s="63" t="s">
        <v>205</v>
      </c>
      <c r="C63" s="15">
        <v>39845.4</v>
      </c>
      <c r="D63" s="64">
        <v>14.577</v>
      </c>
      <c r="E63" s="62">
        <f t="shared" si="2"/>
        <v>581</v>
      </c>
      <c r="F63" s="62">
        <f t="shared" si="3"/>
        <v>624.55739579999999</v>
      </c>
    </row>
    <row r="64" spans="1:6" ht="21" customHeight="1" x14ac:dyDescent="0.35">
      <c r="A64" s="57"/>
      <c r="B64" s="63" t="s">
        <v>88</v>
      </c>
      <c r="C64" s="15">
        <v>39315.4</v>
      </c>
      <c r="D64" s="14">
        <v>11.842000000000001</v>
      </c>
      <c r="E64" s="62">
        <f t="shared" si="2"/>
        <v>466</v>
      </c>
      <c r="F64" s="62">
        <f t="shared" si="3"/>
        <v>501.09896680000008</v>
      </c>
    </row>
    <row r="65" spans="1:6" ht="21" customHeight="1" x14ac:dyDescent="0.35">
      <c r="A65" s="57"/>
      <c r="B65" s="63" t="s">
        <v>89</v>
      </c>
      <c r="C65" s="15">
        <v>41647.4</v>
      </c>
      <c r="D65" s="14">
        <v>17.22</v>
      </c>
      <c r="E65" s="62">
        <f t="shared" si="2"/>
        <v>718</v>
      </c>
      <c r="F65" s="62">
        <f t="shared" si="3"/>
        <v>768.82822800000008</v>
      </c>
    </row>
    <row r="66" spans="1:6" ht="21" customHeight="1" x14ac:dyDescent="0.35">
      <c r="A66" s="57"/>
      <c r="B66" s="63" t="s">
        <v>90</v>
      </c>
      <c r="C66" s="15">
        <v>43979.4</v>
      </c>
      <c r="D66" s="14">
        <v>10.9</v>
      </c>
      <c r="E66" s="62">
        <f t="shared" si="2"/>
        <v>480</v>
      </c>
      <c r="F66" s="62">
        <f t="shared" si="3"/>
        <v>512.07546000000002</v>
      </c>
    </row>
    <row r="67" spans="1:6" ht="21" customHeight="1" x14ac:dyDescent="0.35">
      <c r="A67" s="57"/>
      <c r="B67" s="63" t="s">
        <v>91</v>
      </c>
      <c r="C67" s="15">
        <v>39739.4</v>
      </c>
      <c r="D67" s="14">
        <v>14.534000000000001</v>
      </c>
      <c r="E67" s="62">
        <f t="shared" si="2"/>
        <v>578</v>
      </c>
      <c r="F67" s="62">
        <f t="shared" si="3"/>
        <v>621.17443960000003</v>
      </c>
    </row>
    <row r="68" spans="1:6" ht="21" customHeight="1" x14ac:dyDescent="0.35">
      <c r="A68" s="57"/>
      <c r="B68" s="63" t="s">
        <v>92</v>
      </c>
      <c r="C68" s="15">
        <v>39739.4</v>
      </c>
      <c r="D68" s="14">
        <v>17.716999999999999</v>
      </c>
      <c r="E68" s="62">
        <f t="shared" si="2"/>
        <v>705</v>
      </c>
      <c r="F68" s="62">
        <f t="shared" si="3"/>
        <v>757.21394980000002</v>
      </c>
    </row>
    <row r="69" spans="1:6" ht="21" customHeight="1" x14ac:dyDescent="0.35">
      <c r="A69" s="57"/>
      <c r="B69" s="63" t="s">
        <v>93</v>
      </c>
      <c r="C69" s="15">
        <v>44615.4</v>
      </c>
      <c r="D69" s="14">
        <v>16.866</v>
      </c>
      <c r="E69" s="62">
        <f t="shared" si="2"/>
        <v>753</v>
      </c>
      <c r="F69" s="62">
        <f t="shared" si="3"/>
        <v>803.08133640000005</v>
      </c>
    </row>
    <row r="70" spans="1:6" ht="21" customHeight="1" x14ac:dyDescent="0.35">
      <c r="A70" s="57"/>
      <c r="B70" s="63" t="s">
        <v>94</v>
      </c>
      <c r="C70" s="15">
        <v>44509.4</v>
      </c>
      <c r="D70" s="14">
        <v>20.856999999999999</v>
      </c>
      <c r="E70" s="62">
        <f t="shared" si="2"/>
        <v>929</v>
      </c>
      <c r="F70" s="62">
        <f t="shared" si="3"/>
        <v>990.90355579999994</v>
      </c>
    </row>
    <row r="71" spans="1:6" ht="21" customHeight="1" x14ac:dyDescent="0.35">
      <c r="A71" s="57"/>
      <c r="B71" s="63" t="s">
        <v>95</v>
      </c>
      <c r="C71" s="15">
        <v>44509.4</v>
      </c>
      <c r="D71" s="14">
        <v>24.76</v>
      </c>
      <c r="E71" s="62">
        <f t="shared" si="2"/>
        <v>1103</v>
      </c>
      <c r="F71" s="62">
        <f t="shared" si="3"/>
        <v>1176.332744</v>
      </c>
    </row>
    <row r="72" spans="1:6" ht="21" customHeight="1" x14ac:dyDescent="0.35">
      <c r="A72" s="57"/>
      <c r="B72" s="63" t="s">
        <v>96</v>
      </c>
      <c r="C72" s="15">
        <v>45145.4</v>
      </c>
      <c r="D72" s="14">
        <v>19.378</v>
      </c>
      <c r="E72" s="62">
        <f t="shared" si="2"/>
        <v>875</v>
      </c>
      <c r="F72" s="62">
        <f t="shared" si="3"/>
        <v>932.96156120000001</v>
      </c>
    </row>
    <row r="73" spans="1:6" ht="21" customHeight="1" x14ac:dyDescent="0.35">
      <c r="A73" s="57"/>
      <c r="B73" s="63" t="s">
        <v>97</v>
      </c>
      <c r="C73" s="15">
        <v>45675.4</v>
      </c>
      <c r="D73" s="14">
        <v>27.137</v>
      </c>
      <c r="E73" s="62">
        <f t="shared" si="2"/>
        <v>1240</v>
      </c>
      <c r="F73" s="62">
        <f t="shared" si="3"/>
        <v>1320.9043298000001</v>
      </c>
    </row>
    <row r="74" spans="1:6" ht="21" customHeight="1" x14ac:dyDescent="0.35">
      <c r="A74" s="57"/>
      <c r="B74" s="63" t="s">
        <v>98</v>
      </c>
      <c r="C74" s="15">
        <v>45675.4</v>
      </c>
      <c r="D74" s="14">
        <v>32.295999999999999</v>
      </c>
      <c r="E74" s="62">
        <f t="shared" si="2"/>
        <v>1476</v>
      </c>
      <c r="F74" s="62">
        <f t="shared" si="3"/>
        <v>1572.0207184000001</v>
      </c>
    </row>
    <row r="75" spans="1:6" ht="21" customHeight="1" x14ac:dyDescent="0.35">
      <c r="A75" s="57"/>
      <c r="B75" s="63" t="s">
        <v>99</v>
      </c>
      <c r="C75" s="15">
        <v>51293.4</v>
      </c>
      <c r="D75" s="14">
        <v>36.064</v>
      </c>
      <c r="E75" s="62">
        <f t="shared" si="2"/>
        <v>1850</v>
      </c>
      <c r="F75" s="62">
        <f t="shared" si="3"/>
        <v>1958.0371775999999</v>
      </c>
    </row>
    <row r="76" spans="1:6" ht="21" customHeight="1" x14ac:dyDescent="0.35">
      <c r="A76" s="58"/>
      <c r="B76" s="63" t="s">
        <v>100</v>
      </c>
      <c r="C76" s="15">
        <v>51293.4</v>
      </c>
      <c r="D76" s="14">
        <v>47.366</v>
      </c>
      <c r="E76" s="62">
        <f t="shared" si="2"/>
        <v>2430</v>
      </c>
      <c r="F76" s="62">
        <f t="shared" si="3"/>
        <v>2571.6611843999999</v>
      </c>
    </row>
    <row r="77" spans="1:6" ht="26.25" customHeight="1" x14ac:dyDescent="0.35">
      <c r="B77" s="65" t="s">
        <v>215</v>
      </c>
      <c r="C77" s="15">
        <v>71539.400000000009</v>
      </c>
      <c r="D77" s="66">
        <v>0.27</v>
      </c>
      <c r="E77" s="67">
        <f t="shared" si="2"/>
        <v>20</v>
      </c>
      <c r="F77" s="67">
        <f t="shared" si="3"/>
        <v>20.125638000000006</v>
      </c>
    </row>
    <row r="78" spans="1:6" ht="15" customHeight="1" x14ac:dyDescent="0.25"/>
    <row r="79" spans="1:6" ht="15" customHeight="1" x14ac:dyDescent="0.25"/>
    <row r="80" spans="1:6" ht="15" customHeight="1" x14ac:dyDescent="0.25"/>
  </sheetData>
  <mergeCells count="6">
    <mergeCell ref="A39:A76"/>
    <mergeCell ref="C2:F2"/>
    <mergeCell ref="C3:F3"/>
    <mergeCell ref="C4:F4"/>
    <mergeCell ref="C5:F5"/>
    <mergeCell ref="A7:A34"/>
  </mergeCells>
  <pageMargins left="0.7" right="0.7" top="0.75" bottom="0.75" header="0.3" footer="0.3"/>
  <pageSetup paperSize="9" scale="48" fitToWidth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62"/>
  <sheetViews>
    <sheetView zoomScale="40" zoomScaleNormal="40" workbookViewId="0">
      <selection activeCell="K6" sqref="K6:K7"/>
    </sheetView>
  </sheetViews>
  <sheetFormatPr defaultRowHeight="15" x14ac:dyDescent="0.25"/>
  <cols>
    <col min="1" max="1" width="32.28515625" customWidth="1"/>
    <col min="2" max="2" width="33.7109375" customWidth="1"/>
    <col min="3" max="3" width="14.7109375" customWidth="1"/>
    <col min="4" max="4" width="17.7109375" customWidth="1"/>
    <col min="5" max="5" width="28.140625" customWidth="1"/>
    <col min="6" max="6" width="22.42578125" customWidth="1"/>
    <col min="11" max="11" width="66" customWidth="1"/>
    <col min="14" max="14" width="16.140625" customWidth="1"/>
    <col min="15" max="15" width="17" customWidth="1"/>
    <col min="16" max="16" width="16" customWidth="1"/>
    <col min="17" max="17" width="17.7109375" customWidth="1"/>
    <col min="18" max="18" width="17" customWidth="1"/>
    <col min="19" max="19" width="22" customWidth="1"/>
  </cols>
  <sheetData>
    <row r="2" spans="1:11" ht="21" x14ac:dyDescent="0.35">
      <c r="C2" s="41" t="s">
        <v>200</v>
      </c>
      <c r="D2" s="41"/>
      <c r="E2" s="41"/>
      <c r="F2" s="41"/>
    </row>
    <row r="3" spans="1:11" x14ac:dyDescent="0.25">
      <c r="C3" s="42" t="s">
        <v>203</v>
      </c>
      <c r="D3" s="42"/>
      <c r="E3" s="42"/>
      <c r="F3" s="42"/>
    </row>
    <row r="4" spans="1:11" x14ac:dyDescent="0.25">
      <c r="C4" s="42" t="s">
        <v>201</v>
      </c>
      <c r="D4" s="42"/>
      <c r="E4" s="42"/>
      <c r="F4" s="42"/>
    </row>
    <row r="5" spans="1:11" x14ac:dyDescent="0.25">
      <c r="C5" s="42" t="s">
        <v>202</v>
      </c>
      <c r="D5" s="42"/>
      <c r="E5" s="42"/>
      <c r="F5" s="42"/>
    </row>
    <row r="6" spans="1:11" ht="26.25" x14ac:dyDescent="0.4">
      <c r="A6" s="20" t="s">
        <v>1</v>
      </c>
      <c r="B6" s="20" t="s">
        <v>2</v>
      </c>
      <c r="C6" s="20" t="s">
        <v>3</v>
      </c>
      <c r="D6" s="20" t="s">
        <v>4</v>
      </c>
      <c r="E6" s="20" t="s">
        <v>5</v>
      </c>
      <c r="F6" s="20" t="s">
        <v>6</v>
      </c>
      <c r="K6" s="107" t="s">
        <v>234</v>
      </c>
    </row>
    <row r="7" spans="1:11" ht="28.5" customHeight="1" x14ac:dyDescent="0.4">
      <c r="A7" s="71" t="s">
        <v>101</v>
      </c>
      <c r="B7" s="21" t="s">
        <v>102</v>
      </c>
      <c r="C7" s="4">
        <v>53625.4</v>
      </c>
      <c r="D7" s="22">
        <v>0.37</v>
      </c>
      <c r="E7" s="23">
        <f>ROUNDUP(C7/1000*D7,0.1)</f>
        <v>20</v>
      </c>
      <c r="F7" s="23">
        <f>(C7+3000)/1000*D7</f>
        <v>20.951398000000001</v>
      </c>
      <c r="K7" s="106" t="s">
        <v>235</v>
      </c>
    </row>
    <row r="8" spans="1:11" ht="26.25" x14ac:dyDescent="0.4">
      <c r="A8" s="72"/>
      <c r="B8" s="21" t="s">
        <v>103</v>
      </c>
      <c r="C8" s="4">
        <v>58607.4</v>
      </c>
      <c r="D8" s="22">
        <v>0.438</v>
      </c>
      <c r="E8" s="23">
        <f t="shared" ref="E8:E62" si="0">ROUNDUP(C8/1000*D8,0.1)</f>
        <v>26</v>
      </c>
      <c r="F8" s="23">
        <f t="shared" ref="F8:F62" si="1">(C8+3000)/1000*D8</f>
        <v>26.9840412</v>
      </c>
    </row>
    <row r="9" spans="1:11" ht="26.25" x14ac:dyDescent="0.4">
      <c r="A9" s="72"/>
      <c r="B9" s="21" t="s">
        <v>104</v>
      </c>
      <c r="C9" s="4">
        <v>51929.4</v>
      </c>
      <c r="D9" s="22">
        <v>0.61</v>
      </c>
      <c r="E9" s="23">
        <f t="shared" si="0"/>
        <v>32</v>
      </c>
      <c r="F9" s="23">
        <f t="shared" si="1"/>
        <v>33.506934000000001</v>
      </c>
    </row>
    <row r="10" spans="1:11" ht="26.25" x14ac:dyDescent="0.4">
      <c r="A10" s="72"/>
      <c r="B10" s="21" t="s">
        <v>105</v>
      </c>
      <c r="C10" s="4">
        <v>56169.4</v>
      </c>
      <c r="D10" s="22">
        <v>0.51800000000000002</v>
      </c>
      <c r="E10" s="23">
        <f t="shared" si="0"/>
        <v>30</v>
      </c>
      <c r="F10" s="23">
        <f t="shared" si="1"/>
        <v>30.649749200000002</v>
      </c>
    </row>
    <row r="11" spans="1:11" ht="26.25" x14ac:dyDescent="0.4">
      <c r="A11" s="72"/>
      <c r="B11" s="21" t="s">
        <v>106</v>
      </c>
      <c r="C11" s="4">
        <v>56487.4</v>
      </c>
      <c r="D11" s="22">
        <v>0.61599999999999999</v>
      </c>
      <c r="E11" s="23">
        <f t="shared" si="0"/>
        <v>35</v>
      </c>
      <c r="F11" s="23">
        <f t="shared" si="1"/>
        <v>36.644238399999999</v>
      </c>
    </row>
    <row r="12" spans="1:11" ht="26.25" x14ac:dyDescent="0.4">
      <c r="A12" s="72"/>
      <c r="B12" s="21" t="s">
        <v>66</v>
      </c>
      <c r="C12" s="4">
        <v>53519.4</v>
      </c>
      <c r="D12" s="22">
        <v>0.86899999999999999</v>
      </c>
      <c r="E12" s="23">
        <f t="shared" si="0"/>
        <v>47</v>
      </c>
      <c r="F12" s="23">
        <f t="shared" si="1"/>
        <v>49.1153586</v>
      </c>
    </row>
    <row r="13" spans="1:11" ht="26.25" x14ac:dyDescent="0.4">
      <c r="A13" s="72"/>
      <c r="B13" s="21" t="s">
        <v>107</v>
      </c>
      <c r="C13" s="4">
        <v>56169.4</v>
      </c>
      <c r="D13" s="22">
        <v>0.70399999999999996</v>
      </c>
      <c r="E13" s="23">
        <f t="shared" si="0"/>
        <v>40</v>
      </c>
      <c r="F13" s="23">
        <f t="shared" si="1"/>
        <v>41.655257599999999</v>
      </c>
    </row>
    <row r="14" spans="1:11" ht="26.25" x14ac:dyDescent="0.4">
      <c r="A14" s="72"/>
      <c r="B14" s="21" t="s">
        <v>108</v>
      </c>
      <c r="C14" s="4">
        <v>54579.4</v>
      </c>
      <c r="D14" s="22">
        <v>0.98</v>
      </c>
      <c r="E14" s="23">
        <f t="shared" si="0"/>
        <v>54</v>
      </c>
      <c r="F14" s="23">
        <f t="shared" si="1"/>
        <v>56.427811999999996</v>
      </c>
    </row>
    <row r="15" spans="1:11" ht="26.25" x14ac:dyDescent="0.4">
      <c r="A15" s="72"/>
      <c r="B15" s="21" t="s">
        <v>109</v>
      </c>
      <c r="C15" s="4">
        <v>51399.4</v>
      </c>
      <c r="D15" s="22">
        <v>1.1299999999999999</v>
      </c>
      <c r="E15" s="23">
        <f t="shared" si="0"/>
        <v>59</v>
      </c>
      <c r="F15" s="23">
        <f t="shared" si="1"/>
        <v>61.471321999999994</v>
      </c>
    </row>
    <row r="16" spans="1:11" ht="26.25" x14ac:dyDescent="0.4">
      <c r="A16" s="72"/>
      <c r="B16" s="21" t="s">
        <v>110</v>
      </c>
      <c r="C16" s="4">
        <v>55639.4</v>
      </c>
      <c r="D16" s="22">
        <v>0.91100000000000003</v>
      </c>
      <c r="E16" s="23">
        <f t="shared" si="0"/>
        <v>51</v>
      </c>
      <c r="F16" s="23">
        <f t="shared" si="1"/>
        <v>53.420493400000005</v>
      </c>
    </row>
    <row r="17" spans="1:6" ht="26.25" x14ac:dyDescent="0.4">
      <c r="A17" s="72"/>
      <c r="B17" s="21" t="s">
        <v>111</v>
      </c>
      <c r="C17" s="4">
        <v>51399.4</v>
      </c>
      <c r="D17" s="22">
        <v>0.91100000000000003</v>
      </c>
      <c r="E17" s="23">
        <f t="shared" si="0"/>
        <v>47</v>
      </c>
      <c r="F17" s="23">
        <f t="shared" si="1"/>
        <v>49.557853399999999</v>
      </c>
    </row>
    <row r="18" spans="1:6" ht="26.25" x14ac:dyDescent="0.4">
      <c r="A18" s="72"/>
      <c r="B18" s="21" t="s">
        <v>112</v>
      </c>
      <c r="C18" s="4">
        <v>49279.4</v>
      </c>
      <c r="D18" s="22">
        <v>2.27</v>
      </c>
      <c r="E18" s="23">
        <f t="shared" si="0"/>
        <v>112</v>
      </c>
      <c r="F18" s="23">
        <f t="shared" si="1"/>
        <v>118.674238</v>
      </c>
    </row>
    <row r="19" spans="1:6" ht="26.25" x14ac:dyDescent="0.4">
      <c r="A19" s="72"/>
      <c r="B19" s="21" t="s">
        <v>113</v>
      </c>
      <c r="C19" s="4">
        <v>43979.4</v>
      </c>
      <c r="D19" s="22">
        <v>3.33</v>
      </c>
      <c r="E19" s="23">
        <f t="shared" si="0"/>
        <v>147</v>
      </c>
      <c r="F19" s="23">
        <f t="shared" si="1"/>
        <v>156.44140200000001</v>
      </c>
    </row>
    <row r="20" spans="1:6" ht="26.25" x14ac:dyDescent="0.4">
      <c r="A20" s="72"/>
      <c r="B20" s="21" t="s">
        <v>114</v>
      </c>
      <c r="C20" s="4">
        <v>53519.4</v>
      </c>
      <c r="D20" s="22">
        <v>1.83</v>
      </c>
      <c r="E20" s="23">
        <f t="shared" si="0"/>
        <v>98</v>
      </c>
      <c r="F20" s="23">
        <f t="shared" si="1"/>
        <v>103.43050200000002</v>
      </c>
    </row>
    <row r="21" spans="1:6" ht="26.25" x14ac:dyDescent="0.4">
      <c r="A21" s="72"/>
      <c r="B21" s="21" t="s">
        <v>115</v>
      </c>
      <c r="C21" s="4">
        <v>39315.4</v>
      </c>
      <c r="D21" s="22">
        <v>2.99</v>
      </c>
      <c r="E21" s="23">
        <f t="shared" si="0"/>
        <v>118</v>
      </c>
      <c r="F21" s="23">
        <f t="shared" si="1"/>
        <v>126.52304600000002</v>
      </c>
    </row>
    <row r="22" spans="1:6" ht="26.25" x14ac:dyDescent="0.4">
      <c r="A22" s="72"/>
      <c r="B22" s="21" t="s">
        <v>116</v>
      </c>
      <c r="C22" s="4">
        <v>45039.4</v>
      </c>
      <c r="D22" s="22">
        <v>3.36</v>
      </c>
      <c r="E22" s="23">
        <f t="shared" si="0"/>
        <v>152</v>
      </c>
      <c r="F22" s="23">
        <f t="shared" si="1"/>
        <v>161.412384</v>
      </c>
    </row>
    <row r="23" spans="1:6" ht="26.25" x14ac:dyDescent="0.4">
      <c r="A23" s="72"/>
      <c r="B23" s="21" t="s">
        <v>117</v>
      </c>
      <c r="C23" s="4">
        <v>40905.4</v>
      </c>
      <c r="D23" s="22">
        <v>4</v>
      </c>
      <c r="E23" s="23">
        <f t="shared" si="0"/>
        <v>164</v>
      </c>
      <c r="F23" s="23">
        <f t="shared" si="1"/>
        <v>175.6216</v>
      </c>
    </row>
    <row r="24" spans="1:6" ht="26.25" x14ac:dyDescent="0.4">
      <c r="A24" s="72"/>
      <c r="B24" s="21" t="s">
        <v>118</v>
      </c>
      <c r="C24" s="4">
        <v>40905.4</v>
      </c>
      <c r="D24" s="22">
        <v>4.62</v>
      </c>
      <c r="E24" s="23">
        <f t="shared" si="0"/>
        <v>189</v>
      </c>
      <c r="F24" s="23">
        <f t="shared" si="1"/>
        <v>202.84294800000001</v>
      </c>
    </row>
    <row r="25" spans="1:6" ht="26.25" x14ac:dyDescent="0.4">
      <c r="A25" s="72"/>
      <c r="B25" s="21" t="s">
        <v>119</v>
      </c>
      <c r="C25" s="4">
        <v>43979.4</v>
      </c>
      <c r="D25" s="22">
        <v>4.53</v>
      </c>
      <c r="E25" s="23">
        <f t="shared" si="0"/>
        <v>200</v>
      </c>
      <c r="F25" s="23">
        <f t="shared" si="1"/>
        <v>212.81668200000001</v>
      </c>
    </row>
    <row r="26" spans="1:6" ht="26.25" x14ac:dyDescent="0.4">
      <c r="A26" s="72"/>
      <c r="B26" s="21" t="s">
        <v>120</v>
      </c>
      <c r="C26" s="4">
        <v>39209.4</v>
      </c>
      <c r="D26" s="22">
        <v>5.4</v>
      </c>
      <c r="E26" s="23">
        <f t="shared" si="0"/>
        <v>212</v>
      </c>
      <c r="F26" s="23">
        <f t="shared" si="1"/>
        <v>227.93076000000002</v>
      </c>
    </row>
    <row r="27" spans="1:6" ht="26.25" x14ac:dyDescent="0.4">
      <c r="A27" s="72"/>
      <c r="B27" s="21" t="s">
        <v>121</v>
      </c>
      <c r="C27" s="4">
        <v>38785.4</v>
      </c>
      <c r="D27" s="22">
        <v>6.26</v>
      </c>
      <c r="E27" s="23">
        <f t="shared" si="0"/>
        <v>243</v>
      </c>
      <c r="F27" s="23">
        <f t="shared" si="1"/>
        <v>261.57660400000003</v>
      </c>
    </row>
    <row r="28" spans="1:6" ht="26.25" x14ac:dyDescent="0.4">
      <c r="A28" s="72"/>
      <c r="B28" s="21" t="s">
        <v>122</v>
      </c>
      <c r="C28" s="4">
        <v>38785.4</v>
      </c>
      <c r="D28" s="22">
        <v>7.1</v>
      </c>
      <c r="E28" s="23">
        <f t="shared" si="0"/>
        <v>276</v>
      </c>
      <c r="F28" s="23">
        <f t="shared" si="1"/>
        <v>296.67633999999998</v>
      </c>
    </row>
    <row r="29" spans="1:6" ht="26.25" x14ac:dyDescent="0.4">
      <c r="A29" s="72"/>
      <c r="B29" s="21" t="s">
        <v>123</v>
      </c>
      <c r="C29" s="4">
        <v>38785.4</v>
      </c>
      <c r="D29" s="22">
        <v>6.36</v>
      </c>
      <c r="E29" s="23">
        <f t="shared" si="0"/>
        <v>247</v>
      </c>
      <c r="F29" s="23">
        <f t="shared" si="1"/>
        <v>265.75514400000003</v>
      </c>
    </row>
    <row r="30" spans="1:6" ht="26.25" x14ac:dyDescent="0.4">
      <c r="A30" s="72"/>
      <c r="B30" s="21" t="s">
        <v>124</v>
      </c>
      <c r="C30" s="4">
        <v>38785.4</v>
      </c>
      <c r="D30" s="22">
        <v>7.38</v>
      </c>
      <c r="E30" s="23">
        <f t="shared" si="0"/>
        <v>287</v>
      </c>
      <c r="F30" s="23">
        <f t="shared" si="1"/>
        <v>308.37625200000002</v>
      </c>
    </row>
    <row r="31" spans="1:6" ht="26.25" x14ac:dyDescent="0.4">
      <c r="A31" s="72"/>
      <c r="B31" s="21" t="s">
        <v>125</v>
      </c>
      <c r="C31" s="4">
        <v>38785.4</v>
      </c>
      <c r="D31" s="22">
        <v>8.39</v>
      </c>
      <c r="E31" s="23">
        <f t="shared" si="0"/>
        <v>326</v>
      </c>
      <c r="F31" s="23">
        <f t="shared" si="1"/>
        <v>350.57950600000004</v>
      </c>
    </row>
    <row r="32" spans="1:6" ht="26.25" x14ac:dyDescent="0.4">
      <c r="A32" s="72"/>
      <c r="B32" s="21" t="s">
        <v>126</v>
      </c>
      <c r="C32" s="4">
        <v>40905.4</v>
      </c>
      <c r="D32" s="22">
        <v>7.32</v>
      </c>
      <c r="E32" s="23">
        <f t="shared" si="0"/>
        <v>300</v>
      </c>
      <c r="F32" s="23">
        <f t="shared" si="1"/>
        <v>321.38752800000003</v>
      </c>
    </row>
    <row r="33" spans="1:6" ht="26.25" x14ac:dyDescent="0.4">
      <c r="A33" s="72"/>
      <c r="B33" s="21" t="s">
        <v>127</v>
      </c>
      <c r="C33" s="4">
        <v>38785.4</v>
      </c>
      <c r="D33" s="22">
        <v>7.77</v>
      </c>
      <c r="E33" s="23">
        <f t="shared" si="0"/>
        <v>302</v>
      </c>
      <c r="F33" s="23">
        <f t="shared" si="1"/>
        <v>324.67255799999998</v>
      </c>
    </row>
    <row r="34" spans="1:6" ht="26.25" x14ac:dyDescent="0.4">
      <c r="A34" s="72"/>
      <c r="B34" s="21" t="s">
        <v>128</v>
      </c>
      <c r="C34" s="4">
        <v>38785.4</v>
      </c>
      <c r="D34" s="22">
        <v>9.02</v>
      </c>
      <c r="E34" s="23">
        <f t="shared" si="0"/>
        <v>350</v>
      </c>
      <c r="F34" s="23">
        <f t="shared" si="1"/>
        <v>376.90430800000001</v>
      </c>
    </row>
    <row r="35" spans="1:6" ht="26.25" x14ac:dyDescent="0.4">
      <c r="A35" s="72"/>
      <c r="B35" s="21" t="s">
        <v>129</v>
      </c>
      <c r="C35" s="4">
        <v>38785.4</v>
      </c>
      <c r="D35" s="22">
        <v>12.7</v>
      </c>
      <c r="E35" s="23">
        <f t="shared" si="0"/>
        <v>493</v>
      </c>
      <c r="F35" s="23">
        <f t="shared" si="1"/>
        <v>530.67457999999999</v>
      </c>
    </row>
    <row r="36" spans="1:6" ht="26.25" x14ac:dyDescent="0.4">
      <c r="A36" s="72"/>
      <c r="B36" s="24" t="s">
        <v>130</v>
      </c>
      <c r="C36" s="4">
        <v>40905.4</v>
      </c>
      <c r="D36" s="22">
        <v>10.85</v>
      </c>
      <c r="E36" s="23">
        <f t="shared" si="0"/>
        <v>444</v>
      </c>
      <c r="F36" s="23">
        <f t="shared" si="1"/>
        <v>476.37358999999998</v>
      </c>
    </row>
    <row r="37" spans="1:6" ht="27.75" customHeight="1" x14ac:dyDescent="0.4">
      <c r="A37" s="72"/>
      <c r="B37" s="24" t="s">
        <v>131</v>
      </c>
      <c r="C37" s="4">
        <v>38785.4</v>
      </c>
      <c r="D37" s="20">
        <v>12.15</v>
      </c>
      <c r="E37" s="23">
        <f t="shared" si="0"/>
        <v>472</v>
      </c>
      <c r="F37" s="23">
        <f t="shared" si="1"/>
        <v>507.69261000000006</v>
      </c>
    </row>
    <row r="38" spans="1:6" ht="26.25" x14ac:dyDescent="0.4">
      <c r="A38" s="72"/>
      <c r="B38" s="75" t="s">
        <v>132</v>
      </c>
      <c r="C38" s="4">
        <v>38785.4</v>
      </c>
      <c r="D38" s="76">
        <v>12.73</v>
      </c>
      <c r="E38" s="77">
        <f t="shared" si="0"/>
        <v>494</v>
      </c>
      <c r="F38" s="77">
        <f t="shared" si="1"/>
        <v>531.92814200000009</v>
      </c>
    </row>
    <row r="39" spans="1:6" ht="26.25" x14ac:dyDescent="0.4">
      <c r="A39" s="73"/>
      <c r="B39" s="24" t="s">
        <v>133</v>
      </c>
      <c r="C39" s="7">
        <v>38785.4</v>
      </c>
      <c r="D39" s="20">
        <v>14.26</v>
      </c>
      <c r="E39" s="23">
        <f t="shared" si="0"/>
        <v>554</v>
      </c>
      <c r="F39" s="23">
        <f t="shared" si="1"/>
        <v>595.85980400000005</v>
      </c>
    </row>
    <row r="40" spans="1:6" ht="26.25" x14ac:dyDescent="0.4">
      <c r="A40" s="73"/>
      <c r="B40" s="24" t="s">
        <v>134</v>
      </c>
      <c r="C40" s="7">
        <v>40905.4</v>
      </c>
      <c r="D40" s="20">
        <v>15.29</v>
      </c>
      <c r="E40" s="23">
        <f t="shared" si="0"/>
        <v>626</v>
      </c>
      <c r="F40" s="23">
        <f t="shared" si="1"/>
        <v>671.31356599999992</v>
      </c>
    </row>
    <row r="41" spans="1:6" ht="26.25" x14ac:dyDescent="0.4">
      <c r="A41" s="73"/>
      <c r="B41" s="24" t="s">
        <v>135</v>
      </c>
      <c r="C41" s="7">
        <v>40905.4</v>
      </c>
      <c r="D41" s="20">
        <v>17.149999999999999</v>
      </c>
      <c r="E41" s="23">
        <f t="shared" si="0"/>
        <v>702</v>
      </c>
      <c r="F41" s="23">
        <f t="shared" si="1"/>
        <v>752.97760999999991</v>
      </c>
    </row>
    <row r="42" spans="1:6" ht="26.25" x14ac:dyDescent="0.4">
      <c r="A42" s="73"/>
      <c r="B42" s="24" t="s">
        <v>136</v>
      </c>
      <c r="C42" s="7">
        <v>40375.4</v>
      </c>
      <c r="D42" s="20">
        <v>18.989999999999998</v>
      </c>
      <c r="E42" s="23">
        <f t="shared" si="0"/>
        <v>767</v>
      </c>
      <c r="F42" s="23">
        <f t="shared" si="1"/>
        <v>823.69884599999989</v>
      </c>
    </row>
    <row r="43" spans="1:6" ht="26.25" x14ac:dyDescent="0.4">
      <c r="A43" s="73"/>
      <c r="B43" s="24" t="s">
        <v>137</v>
      </c>
      <c r="C43" s="7">
        <v>45039.4</v>
      </c>
      <c r="D43" s="20">
        <v>21.21</v>
      </c>
      <c r="E43" s="23">
        <f t="shared" si="0"/>
        <v>956</v>
      </c>
      <c r="F43" s="23">
        <f t="shared" si="1"/>
        <v>1018.9156740000001</v>
      </c>
    </row>
    <row r="44" spans="1:6" ht="26.25" x14ac:dyDescent="0.4">
      <c r="A44" s="73"/>
      <c r="B44" s="24" t="s">
        <v>138</v>
      </c>
      <c r="C44" s="7">
        <v>41753.4</v>
      </c>
      <c r="D44" s="20">
        <v>26.39</v>
      </c>
      <c r="E44" s="23">
        <f t="shared" si="0"/>
        <v>1102</v>
      </c>
      <c r="F44" s="23">
        <f t="shared" si="1"/>
        <v>1181.042226</v>
      </c>
    </row>
    <row r="45" spans="1:6" ht="26.25" x14ac:dyDescent="0.4">
      <c r="A45" s="73"/>
      <c r="B45" s="24" t="s">
        <v>139</v>
      </c>
      <c r="C45" s="7">
        <v>41753.4</v>
      </c>
      <c r="D45" s="20">
        <v>31.52</v>
      </c>
      <c r="E45" s="23">
        <f t="shared" si="0"/>
        <v>1317</v>
      </c>
      <c r="F45" s="23">
        <f t="shared" si="1"/>
        <v>1410.627168</v>
      </c>
    </row>
    <row r="46" spans="1:6" ht="25.5" x14ac:dyDescent="0.35">
      <c r="A46" s="73"/>
      <c r="B46" s="24" t="s">
        <v>140</v>
      </c>
      <c r="C46" s="7">
        <v>45569.4</v>
      </c>
      <c r="D46" s="32">
        <v>39.51</v>
      </c>
      <c r="E46" s="34">
        <f t="shared" si="0"/>
        <v>1801</v>
      </c>
      <c r="F46" s="34">
        <f t="shared" si="1"/>
        <v>1918.9769939999999</v>
      </c>
    </row>
    <row r="47" spans="1:6" ht="25.5" x14ac:dyDescent="0.35">
      <c r="A47" s="73"/>
      <c r="B47" s="24" t="s">
        <v>141</v>
      </c>
      <c r="C47" s="7">
        <v>50975.4</v>
      </c>
      <c r="D47" s="32">
        <v>47.2</v>
      </c>
      <c r="E47" s="34">
        <f t="shared" si="0"/>
        <v>2407</v>
      </c>
      <c r="F47" s="34">
        <f t="shared" si="1"/>
        <v>2547.63888</v>
      </c>
    </row>
    <row r="48" spans="1:6" ht="25.5" x14ac:dyDescent="0.35">
      <c r="A48" s="73"/>
      <c r="B48" s="24" t="s">
        <v>209</v>
      </c>
      <c r="C48" s="7">
        <v>41859.4</v>
      </c>
      <c r="D48" s="32">
        <v>11.178000000000001</v>
      </c>
      <c r="E48" s="32">
        <f t="shared" si="0"/>
        <v>468</v>
      </c>
      <c r="F48" s="32">
        <f t="shared" si="1"/>
        <v>501.43837320000006</v>
      </c>
    </row>
    <row r="49" spans="1:6" ht="25.5" x14ac:dyDescent="0.35">
      <c r="A49" s="73"/>
      <c r="B49" s="24" t="s">
        <v>210</v>
      </c>
      <c r="C49" s="7">
        <v>36583.300000000003</v>
      </c>
      <c r="D49" s="32">
        <v>15.782999999999999</v>
      </c>
      <c r="E49" s="32">
        <f t="shared" si="0"/>
        <v>578</v>
      </c>
      <c r="F49" s="32">
        <f t="shared" si="1"/>
        <v>624.74322389999998</v>
      </c>
    </row>
    <row r="50" spans="1:6" ht="25.5" x14ac:dyDescent="0.35">
      <c r="A50" s="73"/>
      <c r="B50" s="24" t="s">
        <v>211</v>
      </c>
      <c r="C50" s="7">
        <v>41965.4</v>
      </c>
      <c r="D50" s="7">
        <v>23.805</v>
      </c>
      <c r="E50" s="32">
        <f t="shared" si="0"/>
        <v>999</v>
      </c>
      <c r="F50" s="32">
        <f t="shared" si="1"/>
        <v>1070.401347</v>
      </c>
    </row>
    <row r="51" spans="1:6" ht="25.5" x14ac:dyDescent="0.35">
      <c r="A51" s="73"/>
      <c r="B51" s="24" t="s">
        <v>212</v>
      </c>
      <c r="C51" s="7">
        <v>45569.4</v>
      </c>
      <c r="D51" s="7">
        <v>33.045999999999999</v>
      </c>
      <c r="E51" s="7">
        <f t="shared" si="0"/>
        <v>1506</v>
      </c>
      <c r="F51" s="7">
        <f t="shared" si="1"/>
        <v>1605.0243924000001</v>
      </c>
    </row>
    <row r="52" spans="1:6" ht="25.5" x14ac:dyDescent="0.35">
      <c r="A52" s="73"/>
      <c r="B52" s="24" t="s">
        <v>213</v>
      </c>
      <c r="C52" s="7">
        <v>46629.4</v>
      </c>
      <c r="D52" s="32">
        <v>52.281999999999996</v>
      </c>
      <c r="E52" s="32">
        <f t="shared" si="0"/>
        <v>2438</v>
      </c>
      <c r="F52" s="32">
        <f t="shared" si="1"/>
        <v>2594.7242907999998</v>
      </c>
    </row>
    <row r="53" spans="1:6" ht="25.5" x14ac:dyDescent="0.35">
      <c r="A53" s="74"/>
      <c r="B53" s="24" t="s">
        <v>214</v>
      </c>
      <c r="C53" s="7">
        <v>52035.4</v>
      </c>
      <c r="D53" s="32">
        <v>62.524000000000001</v>
      </c>
      <c r="E53" s="32">
        <f t="shared" si="0"/>
        <v>3254</v>
      </c>
      <c r="F53" s="32">
        <f t="shared" si="1"/>
        <v>3441.0333496000003</v>
      </c>
    </row>
    <row r="54" spans="1:6" ht="27" x14ac:dyDescent="0.35">
      <c r="B54" s="108" t="s">
        <v>219</v>
      </c>
      <c r="C54" s="7">
        <v>58607.4</v>
      </c>
      <c r="D54" s="78">
        <v>0.41899999999999998</v>
      </c>
      <c r="E54" s="32">
        <f t="shared" si="0"/>
        <v>25</v>
      </c>
      <c r="F54" s="32">
        <f t="shared" si="1"/>
        <v>25.813500599999998</v>
      </c>
    </row>
    <row r="55" spans="1:6" ht="27" x14ac:dyDescent="0.35">
      <c r="B55" s="108" t="s">
        <v>220</v>
      </c>
      <c r="C55" s="7">
        <v>54579.4</v>
      </c>
      <c r="D55" s="78">
        <v>0.497</v>
      </c>
      <c r="E55" s="32">
        <f t="shared" si="0"/>
        <v>28</v>
      </c>
      <c r="F55" s="32">
        <f t="shared" si="1"/>
        <v>28.616961799999999</v>
      </c>
    </row>
    <row r="56" spans="1:6" ht="27" x14ac:dyDescent="0.35">
      <c r="B56" s="108" t="s">
        <v>221</v>
      </c>
      <c r="C56" s="7">
        <v>56169.4</v>
      </c>
      <c r="D56" s="78">
        <v>0.55600000000000005</v>
      </c>
      <c r="E56" s="32">
        <f t="shared" si="0"/>
        <v>32</v>
      </c>
      <c r="F56" s="32">
        <f t="shared" si="1"/>
        <v>32.898186400000007</v>
      </c>
    </row>
    <row r="57" spans="1:6" ht="26.25" x14ac:dyDescent="0.4">
      <c r="B57" s="20" t="s">
        <v>222</v>
      </c>
      <c r="C57" s="7">
        <v>46629.4</v>
      </c>
      <c r="D57" s="78">
        <v>1.776</v>
      </c>
      <c r="E57" s="32">
        <f t="shared" si="0"/>
        <v>83</v>
      </c>
      <c r="F57" s="32">
        <f t="shared" si="1"/>
        <v>88.141814400000001</v>
      </c>
    </row>
    <row r="58" spans="1:6" ht="27" x14ac:dyDescent="0.35">
      <c r="B58" s="108" t="s">
        <v>223</v>
      </c>
      <c r="C58" s="7">
        <v>38255.4</v>
      </c>
      <c r="D58" s="78">
        <v>12.132999999999999</v>
      </c>
      <c r="E58" s="32">
        <f t="shared" si="0"/>
        <v>465</v>
      </c>
      <c r="F58" s="32">
        <f t="shared" si="1"/>
        <v>500.55176819999997</v>
      </c>
    </row>
    <row r="59" spans="1:6" ht="27" x14ac:dyDescent="0.35">
      <c r="B59" s="108" t="s">
        <v>224</v>
      </c>
      <c r="C59" s="7">
        <v>38467.4</v>
      </c>
      <c r="D59" s="78">
        <v>13.595000000000001</v>
      </c>
      <c r="E59" s="32">
        <f t="shared" si="0"/>
        <v>523</v>
      </c>
      <c r="F59" s="32">
        <f t="shared" si="1"/>
        <v>563.74930300000005</v>
      </c>
    </row>
    <row r="60" spans="1:6" ht="27" x14ac:dyDescent="0.35">
      <c r="B60" s="108" t="s">
        <v>225</v>
      </c>
      <c r="C60" s="7">
        <v>41329.4</v>
      </c>
      <c r="D60" s="78">
        <v>22.638999999999999</v>
      </c>
      <c r="E60" s="32">
        <f t="shared" si="0"/>
        <v>936</v>
      </c>
      <c r="F60" s="32">
        <f t="shared" si="1"/>
        <v>1003.5732866</v>
      </c>
    </row>
    <row r="61" spans="1:6" ht="27" x14ac:dyDescent="0.35">
      <c r="B61" s="79" t="s">
        <v>226</v>
      </c>
      <c r="C61" s="7">
        <v>63907.4</v>
      </c>
      <c r="D61" s="78">
        <v>3.96</v>
      </c>
      <c r="E61" s="78">
        <f t="shared" si="0"/>
        <v>254</v>
      </c>
      <c r="F61" s="78">
        <f t="shared" si="1"/>
        <v>264.953304</v>
      </c>
    </row>
    <row r="62" spans="1:6" ht="27" x14ac:dyDescent="0.35">
      <c r="B62" s="79" t="s">
        <v>227</v>
      </c>
      <c r="C62" s="7">
        <v>65179.4</v>
      </c>
      <c r="D62" s="78">
        <v>6.45</v>
      </c>
      <c r="E62" s="78">
        <f t="shared" si="0"/>
        <v>421</v>
      </c>
      <c r="F62" s="78">
        <f t="shared" si="1"/>
        <v>439.75713000000002</v>
      </c>
    </row>
  </sheetData>
  <mergeCells count="5">
    <mergeCell ref="C4:F4"/>
    <mergeCell ref="C5:F5"/>
    <mergeCell ref="C2:F2"/>
    <mergeCell ref="C3:F3"/>
    <mergeCell ref="A7:A53"/>
  </mergeCells>
  <pageMargins left="0.7" right="0.7" top="0.75" bottom="0.75" header="0.3" footer="0.3"/>
  <pageSetup paperSize="9" scale="3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36"/>
  <sheetViews>
    <sheetView zoomScale="70" zoomScaleNormal="70" workbookViewId="0">
      <selection activeCell="N17" sqref="N17"/>
    </sheetView>
  </sheetViews>
  <sheetFormatPr defaultRowHeight="15" x14ac:dyDescent="0.25"/>
  <cols>
    <col min="1" max="1" width="29.5703125" customWidth="1"/>
    <col min="2" max="2" width="24.7109375" customWidth="1"/>
    <col min="3" max="3" width="17.5703125" customWidth="1"/>
    <col min="4" max="4" width="16.140625" customWidth="1"/>
    <col min="5" max="5" width="16.42578125" customWidth="1"/>
    <col min="6" max="6" width="15.7109375" customWidth="1"/>
    <col min="11" max="11" width="21.85546875" customWidth="1"/>
    <col min="12" max="12" width="17.85546875" customWidth="1"/>
    <col min="14" max="14" width="18.140625" customWidth="1"/>
  </cols>
  <sheetData>
    <row r="2" spans="1:10" ht="21" x14ac:dyDescent="0.35">
      <c r="C2" s="41" t="s">
        <v>200</v>
      </c>
      <c r="D2" s="41"/>
      <c r="E2" s="41"/>
      <c r="F2" s="41"/>
    </row>
    <row r="3" spans="1:10" x14ac:dyDescent="0.25">
      <c r="C3" s="42" t="s">
        <v>203</v>
      </c>
      <c r="D3" s="42"/>
      <c r="E3" s="42"/>
      <c r="F3" s="42"/>
    </row>
    <row r="4" spans="1:10" x14ac:dyDescent="0.25">
      <c r="C4" s="42" t="s">
        <v>201</v>
      </c>
      <c r="D4" s="42"/>
      <c r="E4" s="42"/>
      <c r="F4" s="42"/>
    </row>
    <row r="5" spans="1:10" x14ac:dyDescent="0.25">
      <c r="C5" s="42" t="s">
        <v>202</v>
      </c>
      <c r="D5" s="42"/>
      <c r="E5" s="42"/>
      <c r="F5" s="42"/>
    </row>
    <row r="6" spans="1:10" ht="26.25" x14ac:dyDescent="0.4">
      <c r="A6" t="s">
        <v>1</v>
      </c>
      <c r="B6" t="s">
        <v>2</v>
      </c>
      <c r="C6" t="s">
        <v>3</v>
      </c>
      <c r="D6" t="s">
        <v>4</v>
      </c>
      <c r="E6" t="s">
        <v>5</v>
      </c>
      <c r="F6" t="s">
        <v>6</v>
      </c>
      <c r="J6" s="107" t="s">
        <v>234</v>
      </c>
    </row>
    <row r="7" spans="1:10" ht="21" customHeight="1" x14ac:dyDescent="0.4">
      <c r="A7" s="93" t="s">
        <v>169</v>
      </c>
      <c r="B7" s="16" t="s">
        <v>148</v>
      </c>
      <c r="C7" s="7">
        <v>47079.9</v>
      </c>
      <c r="D7" s="11">
        <v>15.1</v>
      </c>
      <c r="E7" s="17">
        <f>ROUNDUP(C7/1000*D7,0.1)</f>
        <v>711</v>
      </c>
      <c r="F7" s="17">
        <f>(C7+3000)/1000*D7</f>
        <v>756.20649000000003</v>
      </c>
      <c r="J7" s="106" t="s">
        <v>235</v>
      </c>
    </row>
    <row r="8" spans="1:10" ht="21" x14ac:dyDescent="0.35">
      <c r="A8" s="94"/>
      <c r="B8" s="16" t="s">
        <v>149</v>
      </c>
      <c r="C8">
        <v>41859.4</v>
      </c>
      <c r="D8" s="11">
        <v>10.79</v>
      </c>
      <c r="E8" s="17">
        <f t="shared" ref="E8:E36" si="0">ROUNDUP(C8/1000*D8,0.1)</f>
        <v>452</v>
      </c>
      <c r="F8" s="17">
        <f t="shared" ref="F8:F36" si="1">(C8+3000)/1000*D8</f>
        <v>484.03292599999997</v>
      </c>
    </row>
    <row r="9" spans="1:10" ht="21" x14ac:dyDescent="0.35">
      <c r="A9" s="94"/>
      <c r="B9" s="16" t="s">
        <v>150</v>
      </c>
      <c r="C9">
        <v>43449.4</v>
      </c>
      <c r="D9" s="11">
        <v>12.25</v>
      </c>
      <c r="E9" s="17">
        <f t="shared" si="0"/>
        <v>533</v>
      </c>
      <c r="F9" s="17">
        <f t="shared" si="1"/>
        <v>569.00515000000007</v>
      </c>
    </row>
    <row r="10" spans="1:10" ht="21" x14ac:dyDescent="0.35">
      <c r="A10" s="94"/>
      <c r="B10" s="16" t="s">
        <v>151</v>
      </c>
      <c r="C10">
        <v>44721.4</v>
      </c>
      <c r="D10" s="11">
        <v>15.46</v>
      </c>
      <c r="E10" s="17">
        <f>ROUNDUP(C10/1000*D10,0.1)</f>
        <v>692</v>
      </c>
      <c r="F10" s="17">
        <f t="shared" si="1"/>
        <v>737.77284400000008</v>
      </c>
    </row>
    <row r="11" spans="1:10" ht="21" x14ac:dyDescent="0.35">
      <c r="A11" s="94"/>
      <c r="B11" s="16" t="s">
        <v>206</v>
      </c>
      <c r="C11">
        <v>74189.400000000009</v>
      </c>
      <c r="D11" s="11">
        <v>1.1499999999999999</v>
      </c>
      <c r="E11" s="17">
        <f>ROUNDUP(C11/1000*D11,0.1)</f>
        <v>86</v>
      </c>
      <c r="F11" s="17">
        <f t="shared" si="1"/>
        <v>88.767809999999997</v>
      </c>
    </row>
    <row r="12" spans="1:10" ht="21" x14ac:dyDescent="0.35">
      <c r="A12" s="94"/>
      <c r="B12" s="16" t="s">
        <v>152</v>
      </c>
      <c r="C12">
        <v>45464.3</v>
      </c>
      <c r="D12" s="11">
        <v>1.1200000000000001</v>
      </c>
      <c r="E12" s="17">
        <f t="shared" si="0"/>
        <v>51</v>
      </c>
      <c r="F12" s="17">
        <f t="shared" si="1"/>
        <v>54.280016000000003</v>
      </c>
    </row>
    <row r="13" spans="1:10" ht="21" x14ac:dyDescent="0.35">
      <c r="A13" s="94"/>
      <c r="B13" s="16" t="s">
        <v>153</v>
      </c>
      <c r="C13">
        <v>47689.4</v>
      </c>
      <c r="D13" s="11">
        <v>1.46</v>
      </c>
      <c r="E13" s="17">
        <f t="shared" si="0"/>
        <v>70</v>
      </c>
      <c r="F13" s="17">
        <f t="shared" si="1"/>
        <v>74.006523999999999</v>
      </c>
    </row>
    <row r="14" spans="1:10" ht="21" x14ac:dyDescent="0.35">
      <c r="A14" s="94"/>
      <c r="B14" s="16" t="s">
        <v>154</v>
      </c>
      <c r="C14">
        <v>51187.4</v>
      </c>
      <c r="D14" s="11">
        <v>1.46</v>
      </c>
      <c r="E14" s="17">
        <f t="shared" si="0"/>
        <v>75</v>
      </c>
      <c r="F14" s="17">
        <f t="shared" si="1"/>
        <v>79.113604000000009</v>
      </c>
    </row>
    <row r="15" spans="1:10" ht="21" x14ac:dyDescent="0.35">
      <c r="A15" s="94"/>
      <c r="B15" s="16" t="s">
        <v>155</v>
      </c>
      <c r="C15">
        <v>47689.4</v>
      </c>
      <c r="D15" s="11">
        <v>1.91</v>
      </c>
      <c r="E15" s="17">
        <f t="shared" si="0"/>
        <v>92</v>
      </c>
      <c r="F15" s="17">
        <f t="shared" si="1"/>
        <v>96.816753999999989</v>
      </c>
    </row>
    <row r="16" spans="1:10" ht="21" x14ac:dyDescent="0.35">
      <c r="A16" s="94"/>
      <c r="B16" s="16" t="s">
        <v>156</v>
      </c>
      <c r="C16">
        <v>43449.4</v>
      </c>
      <c r="D16" s="11">
        <v>2.1</v>
      </c>
      <c r="E16" s="17">
        <f t="shared" si="0"/>
        <v>92</v>
      </c>
      <c r="F16" s="17">
        <f t="shared" si="1"/>
        <v>97.543740000000014</v>
      </c>
    </row>
    <row r="17" spans="1:6" ht="21" x14ac:dyDescent="0.35">
      <c r="A17" s="94"/>
      <c r="B17" s="16" t="s">
        <v>157</v>
      </c>
      <c r="C17">
        <v>40799.4</v>
      </c>
      <c r="D17" s="11">
        <v>2.42</v>
      </c>
      <c r="E17" s="17">
        <f t="shared" si="0"/>
        <v>99</v>
      </c>
      <c r="F17" s="17">
        <f t="shared" si="1"/>
        <v>105.99454799999999</v>
      </c>
    </row>
    <row r="18" spans="1:6" ht="21" x14ac:dyDescent="0.35">
      <c r="A18" s="94"/>
      <c r="B18" s="16" t="s">
        <v>158</v>
      </c>
      <c r="C18">
        <v>40799.4</v>
      </c>
      <c r="D18" s="11">
        <v>2.73</v>
      </c>
      <c r="E18" s="17">
        <f t="shared" si="0"/>
        <v>112</v>
      </c>
      <c r="F18" s="17">
        <f t="shared" si="1"/>
        <v>119.572362</v>
      </c>
    </row>
    <row r="19" spans="1:6" ht="21" x14ac:dyDescent="0.35">
      <c r="A19" s="94"/>
      <c r="B19" s="16" t="s">
        <v>159</v>
      </c>
      <c r="C19">
        <v>40799.4</v>
      </c>
      <c r="D19" s="11">
        <v>3.37</v>
      </c>
      <c r="E19" s="17">
        <f t="shared" si="0"/>
        <v>138</v>
      </c>
      <c r="F19" s="17">
        <f t="shared" si="1"/>
        <v>147.60397800000001</v>
      </c>
    </row>
    <row r="20" spans="1:6" ht="21" x14ac:dyDescent="0.35">
      <c r="A20" s="94"/>
      <c r="B20" s="16" t="s">
        <v>160</v>
      </c>
      <c r="C20">
        <v>43237.4</v>
      </c>
      <c r="D20" s="11">
        <v>3.05</v>
      </c>
      <c r="E20" s="17">
        <f t="shared" si="0"/>
        <v>132</v>
      </c>
      <c r="F20" s="17">
        <f t="shared" si="1"/>
        <v>141.02406999999999</v>
      </c>
    </row>
    <row r="21" spans="1:6" ht="21" x14ac:dyDescent="0.35">
      <c r="A21" s="94"/>
      <c r="B21" s="16" t="s">
        <v>161</v>
      </c>
      <c r="C21">
        <v>40269.4</v>
      </c>
      <c r="D21" s="11">
        <v>3.77</v>
      </c>
      <c r="E21" s="17">
        <f t="shared" si="0"/>
        <v>152</v>
      </c>
      <c r="F21" s="17">
        <f t="shared" si="1"/>
        <v>163.12563800000001</v>
      </c>
    </row>
    <row r="22" spans="1:6" ht="21" x14ac:dyDescent="0.35">
      <c r="A22" s="94"/>
      <c r="B22" s="16" t="s">
        <v>162</v>
      </c>
      <c r="C22">
        <v>40481.4</v>
      </c>
      <c r="D22" s="11">
        <v>4.8099999999999996</v>
      </c>
      <c r="E22" s="17">
        <f t="shared" si="0"/>
        <v>195</v>
      </c>
      <c r="F22" s="17">
        <f t="shared" si="1"/>
        <v>209.145534</v>
      </c>
    </row>
    <row r="23" spans="1:6" ht="21" x14ac:dyDescent="0.35">
      <c r="A23" s="94"/>
      <c r="B23" s="16" t="s">
        <v>207</v>
      </c>
      <c r="C23">
        <v>42389.4</v>
      </c>
      <c r="D23" s="33">
        <v>5.38</v>
      </c>
      <c r="E23" s="17">
        <f t="shared" si="0"/>
        <v>229</v>
      </c>
      <c r="F23" s="17">
        <f t="shared" si="1"/>
        <v>244.19497200000001</v>
      </c>
    </row>
    <row r="24" spans="1:6" ht="21" x14ac:dyDescent="0.35">
      <c r="A24" s="94"/>
      <c r="B24" s="16" t="s">
        <v>208</v>
      </c>
      <c r="C24">
        <v>41719.300000000003</v>
      </c>
      <c r="D24" s="33">
        <v>6.39</v>
      </c>
      <c r="E24" s="17">
        <f t="shared" si="0"/>
        <v>267</v>
      </c>
      <c r="F24" s="17">
        <f t="shared" si="1"/>
        <v>285.756327</v>
      </c>
    </row>
    <row r="25" spans="1:6" ht="21" x14ac:dyDescent="0.35">
      <c r="A25" s="94"/>
      <c r="B25" s="16" t="s">
        <v>163</v>
      </c>
      <c r="C25">
        <v>40970.300000000003</v>
      </c>
      <c r="D25" s="11">
        <v>5.72</v>
      </c>
      <c r="E25" s="17">
        <f t="shared" si="0"/>
        <v>235</v>
      </c>
      <c r="F25" s="17">
        <f t="shared" si="1"/>
        <v>251.51011600000001</v>
      </c>
    </row>
    <row r="26" spans="1:6" ht="21" x14ac:dyDescent="0.35">
      <c r="A26" s="94"/>
      <c r="B26" s="16" t="s">
        <v>164</v>
      </c>
      <c r="C26">
        <v>42919.4</v>
      </c>
      <c r="D26" s="11">
        <v>5.8</v>
      </c>
      <c r="E26" s="17">
        <f t="shared" si="0"/>
        <v>249</v>
      </c>
      <c r="F26" s="17">
        <f t="shared" si="1"/>
        <v>266.33251999999999</v>
      </c>
    </row>
    <row r="27" spans="1:6" ht="21" x14ac:dyDescent="0.35">
      <c r="A27" s="94"/>
      <c r="B27" s="16" t="s">
        <v>165</v>
      </c>
      <c r="C27">
        <v>42601.4</v>
      </c>
      <c r="D27" s="11">
        <v>6.89</v>
      </c>
      <c r="E27" s="17">
        <f t="shared" si="0"/>
        <v>294</v>
      </c>
      <c r="F27" s="17">
        <f t="shared" si="1"/>
        <v>314.193646</v>
      </c>
    </row>
    <row r="28" spans="1:6" ht="21" x14ac:dyDescent="0.35">
      <c r="A28" s="94"/>
      <c r="B28" s="16" t="s">
        <v>166</v>
      </c>
      <c r="C28" s="7">
        <v>41859.4</v>
      </c>
      <c r="D28" s="11">
        <v>7.36</v>
      </c>
      <c r="E28" s="17">
        <f t="shared" si="0"/>
        <v>309</v>
      </c>
      <c r="F28" s="17">
        <f t="shared" si="1"/>
        <v>330.16518400000001</v>
      </c>
    </row>
    <row r="29" spans="1:6" ht="21" x14ac:dyDescent="0.35">
      <c r="A29" s="94"/>
      <c r="B29" s="16" t="s">
        <v>167</v>
      </c>
      <c r="C29">
        <v>40649.300000000003</v>
      </c>
      <c r="D29" s="11">
        <v>9.33</v>
      </c>
      <c r="E29" s="17">
        <f t="shared" si="0"/>
        <v>380</v>
      </c>
      <c r="F29" s="17">
        <f t="shared" si="1"/>
        <v>407.24796900000001</v>
      </c>
    </row>
    <row r="30" spans="1:6" ht="21" x14ac:dyDescent="0.35">
      <c r="A30" s="94"/>
      <c r="B30" s="109" t="s">
        <v>168</v>
      </c>
      <c r="C30">
        <v>40269.4</v>
      </c>
      <c r="D30" s="110">
        <v>9.64</v>
      </c>
      <c r="E30" s="111">
        <f t="shared" si="0"/>
        <v>389</v>
      </c>
      <c r="F30" s="111">
        <f t="shared" si="1"/>
        <v>417.11701600000009</v>
      </c>
    </row>
    <row r="31" spans="1:6" ht="21" x14ac:dyDescent="0.35">
      <c r="A31" s="94"/>
      <c r="B31" s="112" t="s">
        <v>233</v>
      </c>
      <c r="C31" s="10">
        <v>45569.4</v>
      </c>
      <c r="D31" s="11">
        <v>4.79</v>
      </c>
      <c r="E31" s="17">
        <f t="shared" si="0"/>
        <v>219</v>
      </c>
      <c r="F31" s="17">
        <f t="shared" si="1"/>
        <v>232.647426</v>
      </c>
    </row>
    <row r="32" spans="1:6" ht="21" x14ac:dyDescent="0.35">
      <c r="A32" s="94"/>
      <c r="B32" s="112" t="s">
        <v>228</v>
      </c>
      <c r="C32" s="10">
        <v>46629.4</v>
      </c>
      <c r="D32" s="11">
        <v>7.53</v>
      </c>
      <c r="E32" s="17">
        <f t="shared" si="0"/>
        <v>352</v>
      </c>
      <c r="F32" s="17">
        <f t="shared" si="1"/>
        <v>373.70938200000006</v>
      </c>
    </row>
    <row r="33" spans="1:6" ht="21" x14ac:dyDescent="0.35">
      <c r="A33" s="94"/>
      <c r="B33" s="112" t="s">
        <v>229</v>
      </c>
      <c r="C33" s="100">
        <v>41859.4</v>
      </c>
      <c r="D33" s="11">
        <v>1.85</v>
      </c>
      <c r="E33" s="17">
        <f t="shared" si="0"/>
        <v>78</v>
      </c>
      <c r="F33" s="17">
        <f t="shared" si="1"/>
        <v>82.989890000000003</v>
      </c>
    </row>
    <row r="34" spans="1:6" ht="21" x14ac:dyDescent="0.35">
      <c r="A34" s="94"/>
      <c r="B34" s="112" t="s">
        <v>230</v>
      </c>
      <c r="C34" s="100">
        <v>41329.4</v>
      </c>
      <c r="D34" s="11">
        <v>5.72</v>
      </c>
      <c r="E34" s="17">
        <f t="shared" si="0"/>
        <v>237</v>
      </c>
      <c r="F34" s="17">
        <f t="shared" si="1"/>
        <v>253.564168</v>
      </c>
    </row>
    <row r="35" spans="1:6" ht="21" x14ac:dyDescent="0.35">
      <c r="A35" s="94"/>
      <c r="B35" s="112" t="s">
        <v>232</v>
      </c>
      <c r="C35" s="10">
        <v>44509.4</v>
      </c>
      <c r="D35" s="11">
        <v>7.96</v>
      </c>
      <c r="E35" s="17">
        <f t="shared" si="0"/>
        <v>355</v>
      </c>
      <c r="F35" s="17">
        <f t="shared" si="1"/>
        <v>378.174824</v>
      </c>
    </row>
    <row r="36" spans="1:6" ht="21" x14ac:dyDescent="0.35">
      <c r="A36" s="94"/>
      <c r="B36" s="112" t="s">
        <v>231</v>
      </c>
      <c r="C36" s="10">
        <v>44509.4</v>
      </c>
      <c r="D36" s="11">
        <v>9.02</v>
      </c>
      <c r="E36" s="17">
        <f t="shared" si="0"/>
        <v>402</v>
      </c>
      <c r="F36" s="17">
        <f t="shared" si="1"/>
        <v>428.53478799999999</v>
      </c>
    </row>
  </sheetData>
  <mergeCells count="5">
    <mergeCell ref="C3:F3"/>
    <mergeCell ref="C4:F4"/>
    <mergeCell ref="C5:F5"/>
    <mergeCell ref="C2:F2"/>
    <mergeCell ref="A7:A36"/>
  </mergeCells>
  <pageMargins left="0.7" right="0.7" top="0.75" bottom="0.75" header="0.3" footer="0.3"/>
  <pageSetup paperSize="9" scale="7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2"/>
  <sheetViews>
    <sheetView workbookViewId="0">
      <selection activeCell="J6" sqref="J6:O7"/>
    </sheetView>
  </sheetViews>
  <sheetFormatPr defaultRowHeight="15" x14ac:dyDescent="0.25"/>
  <cols>
    <col min="1" max="1" width="22.5703125" customWidth="1"/>
    <col min="2" max="2" width="12.42578125" customWidth="1"/>
    <col min="3" max="3" width="13.85546875" customWidth="1"/>
    <col min="4" max="4" width="13" customWidth="1"/>
    <col min="5" max="5" width="11.5703125" customWidth="1"/>
    <col min="6" max="6" width="21.7109375" customWidth="1"/>
    <col min="9" max="9" width="13.140625" customWidth="1"/>
    <col min="10" max="10" width="13" customWidth="1"/>
  </cols>
  <sheetData>
    <row r="2" spans="1:10" ht="21" x14ac:dyDescent="0.35">
      <c r="C2" s="41" t="s">
        <v>200</v>
      </c>
      <c r="D2" s="41"/>
      <c r="E2" s="41"/>
      <c r="F2" s="41"/>
    </row>
    <row r="3" spans="1:10" x14ac:dyDescent="0.25">
      <c r="C3" s="42" t="s">
        <v>203</v>
      </c>
      <c r="D3" s="42"/>
      <c r="E3" s="42"/>
      <c r="F3" s="42"/>
    </row>
    <row r="4" spans="1:10" x14ac:dyDescent="0.25">
      <c r="C4" s="42" t="s">
        <v>201</v>
      </c>
      <c r="D4" s="42"/>
      <c r="E4" s="42"/>
      <c r="F4" s="42"/>
    </row>
    <row r="5" spans="1:10" x14ac:dyDescent="0.25">
      <c r="C5" s="42" t="s">
        <v>202</v>
      </c>
      <c r="D5" s="42"/>
      <c r="E5" s="42"/>
      <c r="F5" s="42"/>
    </row>
    <row r="6" spans="1:10" ht="26.25" x14ac:dyDescent="0.4">
      <c r="A6" s="7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J6" s="107" t="s">
        <v>234</v>
      </c>
    </row>
    <row r="7" spans="1:10" ht="26.25" x14ac:dyDescent="0.4">
      <c r="A7" s="52" t="s">
        <v>142</v>
      </c>
      <c r="B7" s="6" t="s">
        <v>143</v>
      </c>
      <c r="C7">
        <v>49067.4</v>
      </c>
      <c r="D7" s="11">
        <v>0.628</v>
      </c>
      <c r="E7" s="8">
        <f>ROUNDUP(C7/1000*D7,0.1)</f>
        <v>31</v>
      </c>
      <c r="F7" s="8">
        <f>(C7+3000)/1000*D7</f>
        <v>32.698327200000001</v>
      </c>
      <c r="J7" s="106" t="s">
        <v>235</v>
      </c>
    </row>
    <row r="8" spans="1:10" ht="21" x14ac:dyDescent="0.35">
      <c r="A8" s="52"/>
      <c r="B8" s="6" t="s">
        <v>144</v>
      </c>
      <c r="C8">
        <v>47477.4</v>
      </c>
      <c r="D8" s="11">
        <v>0.78500000000000003</v>
      </c>
      <c r="E8" s="8">
        <f t="shared" ref="E8:E12" si="0">ROUNDUP(C8/1000*D8,0.1)</f>
        <v>38</v>
      </c>
      <c r="F8" s="8">
        <f t="shared" ref="F8:F14" si="1">(C8+3000)/1000*D8</f>
        <v>39.624759000000005</v>
      </c>
    </row>
    <row r="9" spans="1:10" ht="21" x14ac:dyDescent="0.35">
      <c r="A9" s="52"/>
      <c r="B9" s="6" t="s">
        <v>145</v>
      </c>
      <c r="C9">
        <v>47477.4</v>
      </c>
      <c r="D9" s="11">
        <v>0.94199999999999995</v>
      </c>
      <c r="E9" s="8">
        <f t="shared" si="0"/>
        <v>45</v>
      </c>
      <c r="F9" s="8">
        <f t="shared" si="1"/>
        <v>47.5497108</v>
      </c>
    </row>
    <row r="10" spans="1:10" ht="21" x14ac:dyDescent="0.35">
      <c r="A10" s="52"/>
      <c r="B10" s="6" t="s">
        <v>73</v>
      </c>
      <c r="C10">
        <v>44509.4</v>
      </c>
      <c r="D10" s="11">
        <v>1.256</v>
      </c>
      <c r="E10" s="8">
        <f t="shared" si="0"/>
        <v>56</v>
      </c>
      <c r="F10" s="8">
        <f t="shared" si="1"/>
        <v>59.671806400000001</v>
      </c>
    </row>
    <row r="11" spans="1:10" ht="21" x14ac:dyDescent="0.35">
      <c r="A11" s="52"/>
      <c r="B11" s="36" t="s">
        <v>146</v>
      </c>
      <c r="C11" s="37">
        <v>48995.3</v>
      </c>
      <c r="D11" s="38">
        <v>1.9630000000000001</v>
      </c>
      <c r="E11" s="39">
        <f t="shared" si="0"/>
        <v>97</v>
      </c>
      <c r="F11" s="39">
        <f t="shared" si="1"/>
        <v>102.0667739</v>
      </c>
    </row>
    <row r="12" spans="1:10" ht="21" x14ac:dyDescent="0.35">
      <c r="A12" s="52"/>
      <c r="B12" s="36" t="s">
        <v>81</v>
      </c>
      <c r="C12">
        <v>50127.4</v>
      </c>
      <c r="D12" s="38">
        <v>2.355</v>
      </c>
      <c r="E12" s="39">
        <f t="shared" si="0"/>
        <v>119</v>
      </c>
      <c r="F12" s="39">
        <f t="shared" si="1"/>
        <v>125.115027</v>
      </c>
    </row>
    <row r="13" spans="1:10" ht="21" x14ac:dyDescent="0.35">
      <c r="A13" s="52"/>
      <c r="B13" s="36" t="s">
        <v>147</v>
      </c>
      <c r="C13" s="40">
        <v>46205.4</v>
      </c>
      <c r="D13" s="38">
        <v>6.28</v>
      </c>
      <c r="E13" s="39">
        <f t="shared" ref="E13:E14" si="2">C13/1000*D13</f>
        <v>290.16991200000007</v>
      </c>
      <c r="F13" s="39">
        <f t="shared" si="1"/>
        <v>309.00991200000004</v>
      </c>
    </row>
    <row r="14" spans="1:10" ht="21" x14ac:dyDescent="0.35">
      <c r="B14" s="114" t="s">
        <v>236</v>
      </c>
      <c r="C14" s="68">
        <v>51717.4</v>
      </c>
      <c r="D14" s="115">
        <v>1.256</v>
      </c>
      <c r="E14" s="8">
        <f t="shared" si="2"/>
        <v>64.957054400000004</v>
      </c>
      <c r="F14" s="8">
        <f t="shared" si="1"/>
        <v>68.725054400000005</v>
      </c>
    </row>
    <row r="16" spans="1:10" ht="21" x14ac:dyDescent="0.35">
      <c r="A16" s="7" t="s">
        <v>1</v>
      </c>
      <c r="B16" s="7" t="s">
        <v>2</v>
      </c>
      <c r="C16" s="7" t="s">
        <v>3</v>
      </c>
      <c r="D16" s="7" t="s">
        <v>4</v>
      </c>
      <c r="E16" s="7" t="s">
        <v>5</v>
      </c>
      <c r="F16" s="7" t="s">
        <v>6</v>
      </c>
    </row>
    <row r="17" spans="1:6" ht="21" x14ac:dyDescent="0.35">
      <c r="A17" s="53" t="s">
        <v>182</v>
      </c>
      <c r="B17" s="6">
        <v>10</v>
      </c>
      <c r="C17">
        <v>41329.4</v>
      </c>
      <c r="D17" s="11">
        <v>0.77500000000000002</v>
      </c>
      <c r="E17" s="8">
        <f>ROUNDUP(C17/1000*D17,0.1)</f>
        <v>33</v>
      </c>
      <c r="F17" s="8">
        <f>(C17+3000)/1000*D17</f>
        <v>34.355285000000002</v>
      </c>
    </row>
    <row r="18" spans="1:6" ht="21" x14ac:dyDescent="0.35">
      <c r="A18" s="53"/>
      <c r="B18" s="6">
        <v>12</v>
      </c>
      <c r="C18">
        <v>41011.4</v>
      </c>
      <c r="D18" s="11">
        <v>1.1160000000000001</v>
      </c>
      <c r="E18" s="8">
        <f t="shared" ref="E18:E22" si="3">ROUNDUP(C18/1000*D18,0.1)</f>
        <v>46</v>
      </c>
      <c r="F18" s="8">
        <f t="shared" ref="F18:F22" si="4">(C18+3000)/1000*D18</f>
        <v>49.116722400000008</v>
      </c>
    </row>
    <row r="19" spans="1:6" ht="21" x14ac:dyDescent="0.35">
      <c r="A19" s="53"/>
      <c r="B19" s="6">
        <v>14</v>
      </c>
      <c r="C19">
        <v>41011.4</v>
      </c>
      <c r="D19" s="11">
        <v>1.5189999999999999</v>
      </c>
      <c r="E19" s="8">
        <f t="shared" si="3"/>
        <v>63</v>
      </c>
      <c r="F19" s="8">
        <f t="shared" si="4"/>
        <v>66.853316599999999</v>
      </c>
    </row>
    <row r="20" spans="1:6" ht="21" x14ac:dyDescent="0.35">
      <c r="A20" s="53"/>
      <c r="B20" s="6">
        <v>16</v>
      </c>
      <c r="C20">
        <v>41011.4</v>
      </c>
      <c r="D20" s="11">
        <v>1.984</v>
      </c>
      <c r="E20" s="8">
        <f t="shared" si="3"/>
        <v>82</v>
      </c>
      <c r="F20" s="8">
        <f t="shared" si="4"/>
        <v>87.318617599999996</v>
      </c>
    </row>
    <row r="21" spans="1:6" ht="21" x14ac:dyDescent="0.35">
      <c r="A21" s="53"/>
      <c r="B21" s="6">
        <v>20</v>
      </c>
      <c r="C21">
        <v>40799.4</v>
      </c>
      <c r="D21" s="11">
        <v>3.1</v>
      </c>
      <c r="E21" s="8">
        <f t="shared" si="3"/>
        <v>127</v>
      </c>
      <c r="F21" s="8">
        <f t="shared" si="4"/>
        <v>135.77814000000001</v>
      </c>
    </row>
    <row r="22" spans="1:6" ht="21" x14ac:dyDescent="0.35">
      <c r="B22" s="82">
        <v>8</v>
      </c>
      <c r="C22">
        <v>61257.4</v>
      </c>
      <c r="D22" s="113">
        <v>0.502</v>
      </c>
      <c r="E22" s="8">
        <f t="shared" si="3"/>
        <v>31</v>
      </c>
      <c r="F22" s="8">
        <f t="shared" si="4"/>
        <v>32.2572148</v>
      </c>
    </row>
  </sheetData>
  <mergeCells count="6">
    <mergeCell ref="A7:A13"/>
    <mergeCell ref="A17:A21"/>
    <mergeCell ref="C2:F2"/>
    <mergeCell ref="C3:F3"/>
    <mergeCell ref="C4:F4"/>
    <mergeCell ref="C5:F5"/>
  </mergeCells>
  <pageMargins left="0.7" right="0.7" top="0.75" bottom="0.75" header="0.3" footer="0.3"/>
  <pageSetup paperSize="9" scale="9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workbookViewId="0">
      <selection activeCell="O19" sqref="O19"/>
    </sheetView>
  </sheetViews>
  <sheetFormatPr defaultRowHeight="15" x14ac:dyDescent="0.25"/>
  <cols>
    <col min="1" max="1" width="26" customWidth="1"/>
    <col min="2" max="2" width="15.7109375" customWidth="1"/>
    <col min="3" max="3" width="11.140625" customWidth="1"/>
    <col min="4" max="4" width="13.28515625" customWidth="1"/>
    <col min="5" max="5" width="16.7109375" customWidth="1"/>
    <col min="6" max="6" width="14.7109375" customWidth="1"/>
  </cols>
  <sheetData>
    <row r="1" spans="1:9" ht="21" x14ac:dyDescent="0.35">
      <c r="C1" s="41" t="s">
        <v>200</v>
      </c>
      <c r="D1" s="41"/>
      <c r="E1" s="41"/>
      <c r="F1" s="41"/>
    </row>
    <row r="2" spans="1:9" x14ac:dyDescent="0.25">
      <c r="C2" s="42" t="s">
        <v>203</v>
      </c>
      <c r="D2" s="42"/>
      <c r="E2" s="42"/>
      <c r="F2" s="42"/>
    </row>
    <row r="3" spans="1:9" x14ac:dyDescent="0.25">
      <c r="C3" s="42" t="s">
        <v>201</v>
      </c>
      <c r="D3" s="42"/>
      <c r="E3" s="42"/>
      <c r="F3" s="42"/>
    </row>
    <row r="4" spans="1:9" x14ac:dyDescent="0.25">
      <c r="C4" s="42" t="s">
        <v>202</v>
      </c>
      <c r="D4" s="42"/>
      <c r="E4" s="42"/>
      <c r="F4" s="42"/>
    </row>
    <row r="5" spans="1:9" ht="21" x14ac:dyDescent="0.35">
      <c r="A5" s="4" t="s">
        <v>194</v>
      </c>
      <c r="B5" s="4" t="s">
        <v>195</v>
      </c>
      <c r="C5" s="4" t="s">
        <v>196</v>
      </c>
      <c r="D5" s="4" t="s">
        <v>197</v>
      </c>
      <c r="E5" s="4" t="s">
        <v>198</v>
      </c>
      <c r="F5" s="4" t="s">
        <v>6</v>
      </c>
    </row>
    <row r="6" spans="1:9" ht="26.25" x14ac:dyDescent="0.4">
      <c r="A6" s="54" t="s">
        <v>199</v>
      </c>
      <c r="B6" s="30">
        <v>0.45</v>
      </c>
      <c r="C6" s="10">
        <v>61045.4</v>
      </c>
      <c r="D6" s="30">
        <v>11.65</v>
      </c>
      <c r="E6" s="30">
        <f>ROUNDUP(C6/1000*D6,0.1)</f>
        <v>712</v>
      </c>
      <c r="F6" s="30">
        <f>ROUNDUP((C6+3000)/1000*D6,0.1)</f>
        <v>747</v>
      </c>
      <c r="I6" s="107" t="s">
        <v>234</v>
      </c>
    </row>
    <row r="7" spans="1:9" ht="26.25" x14ac:dyDescent="0.4">
      <c r="A7" s="54"/>
      <c r="B7" s="30">
        <v>0.5</v>
      </c>
      <c r="C7" s="10">
        <v>60197.4</v>
      </c>
      <c r="D7" s="30">
        <v>12.9</v>
      </c>
      <c r="E7" s="30">
        <f t="shared" ref="E7:E14" si="0">ROUNDUP(C7/1000*D7,0.1)</f>
        <v>777</v>
      </c>
      <c r="F7" s="30">
        <f t="shared" ref="F7:F14" si="1">ROUNDUP((C7+3000)/1000*D7,0.1)</f>
        <v>816</v>
      </c>
      <c r="I7" s="106" t="s">
        <v>235</v>
      </c>
    </row>
    <row r="8" spans="1:9" ht="21" x14ac:dyDescent="0.25">
      <c r="A8" s="54"/>
      <c r="B8" s="30">
        <v>0.55000000000000004</v>
      </c>
      <c r="C8" s="10">
        <v>56063.4</v>
      </c>
      <c r="D8" s="30">
        <v>14.12</v>
      </c>
      <c r="E8" s="30">
        <f t="shared" si="0"/>
        <v>792</v>
      </c>
      <c r="F8" s="30">
        <f t="shared" si="1"/>
        <v>834</v>
      </c>
    </row>
    <row r="9" spans="1:9" ht="21" x14ac:dyDescent="0.25">
      <c r="A9" s="54"/>
      <c r="B9" s="30">
        <v>0.7</v>
      </c>
      <c r="C9" s="10">
        <v>55321.4</v>
      </c>
      <c r="D9" s="30">
        <v>17.809999999999999</v>
      </c>
      <c r="E9" s="30">
        <f t="shared" si="0"/>
        <v>986</v>
      </c>
      <c r="F9" s="30">
        <f t="shared" si="1"/>
        <v>1039</v>
      </c>
    </row>
    <row r="10" spans="1:9" ht="21" x14ac:dyDescent="0.25">
      <c r="A10" s="54"/>
      <c r="B10" s="30">
        <v>0.8</v>
      </c>
      <c r="C10" s="10">
        <v>66239.400000000009</v>
      </c>
      <c r="D10" s="30">
        <v>20.25</v>
      </c>
      <c r="E10" s="30">
        <f t="shared" si="0"/>
        <v>1342</v>
      </c>
      <c r="F10" s="30">
        <f t="shared" si="1"/>
        <v>1403</v>
      </c>
    </row>
    <row r="11" spans="1:9" ht="21" x14ac:dyDescent="0.25">
      <c r="A11" s="54"/>
      <c r="B11" s="30">
        <v>1</v>
      </c>
      <c r="C11" s="10">
        <v>60197.4</v>
      </c>
      <c r="D11" s="30">
        <v>25.15</v>
      </c>
      <c r="E11" s="30">
        <f t="shared" si="0"/>
        <v>1514</v>
      </c>
      <c r="F11" s="30">
        <f t="shared" si="1"/>
        <v>1590</v>
      </c>
    </row>
    <row r="12" spans="1:9" ht="21" x14ac:dyDescent="0.25">
      <c r="A12" s="54"/>
      <c r="B12" s="30">
        <v>1.2</v>
      </c>
      <c r="C12" s="10">
        <v>55745.4</v>
      </c>
      <c r="D12" s="30">
        <v>30.06</v>
      </c>
      <c r="E12" s="30">
        <f t="shared" si="0"/>
        <v>1676</v>
      </c>
      <c r="F12" s="30">
        <f t="shared" si="1"/>
        <v>1766</v>
      </c>
    </row>
    <row r="13" spans="1:9" ht="21" x14ac:dyDescent="0.25">
      <c r="A13" s="54"/>
      <c r="B13" s="30">
        <v>1.5</v>
      </c>
      <c r="C13" s="10">
        <v>58183.4</v>
      </c>
      <c r="D13" s="30">
        <v>37.4</v>
      </c>
      <c r="E13" s="30">
        <f t="shared" si="0"/>
        <v>2177</v>
      </c>
      <c r="F13" s="30">
        <f t="shared" si="1"/>
        <v>2289</v>
      </c>
    </row>
    <row r="14" spans="1:9" ht="21" x14ac:dyDescent="0.25">
      <c r="A14" s="54"/>
      <c r="B14" s="30">
        <v>2</v>
      </c>
      <c r="C14" s="10">
        <v>60303.4</v>
      </c>
      <c r="D14" s="30">
        <v>49.68</v>
      </c>
      <c r="E14" s="30">
        <f t="shared" si="0"/>
        <v>2996</v>
      </c>
      <c r="F14" s="30">
        <f t="shared" si="1"/>
        <v>3145</v>
      </c>
    </row>
  </sheetData>
  <mergeCells count="5">
    <mergeCell ref="A6:A14"/>
    <mergeCell ref="C2:F2"/>
    <mergeCell ref="C3:F3"/>
    <mergeCell ref="C4:F4"/>
    <mergeCell ref="C1:F1"/>
  </mergeCells>
  <pageMargins left="0.7" right="0.7" top="0.75" bottom="0.75" header="0.3" footer="0.3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Арматура гладкая и круг</vt:lpstr>
      <vt:lpstr>Арматура Рифленная</vt:lpstr>
      <vt:lpstr>Листовой металлопрокат</vt:lpstr>
      <vt:lpstr>Швеллер</vt:lpstr>
      <vt:lpstr>Трубы профильные</vt:lpstr>
      <vt:lpstr>Трубы электросварные </vt:lpstr>
      <vt:lpstr>Уголок Равноплочный</vt:lpstr>
      <vt:lpstr>Полоса и квадрат</vt:lpstr>
      <vt:lpstr>Оцинковка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2020-02-20T11:22:21Z</dcterms:modified>
</cp:coreProperties>
</file>